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evgvasiliou\Desktop\"/>
    </mc:Choice>
  </mc:AlternateContent>
  <xr:revisionPtr revIDLastSave="0" documentId="13_ncr:1_{AB390FD8-5092-4ACB-86E4-8BDF0BABB1F9}" xr6:coauthVersionLast="47" xr6:coauthVersionMax="47" xr10:uidLastSave="{00000000-0000-0000-0000-000000000000}"/>
  <workbookProtection workbookAlgorithmName="SHA-512" workbookHashValue="MKyqknZJtzC4SpDO7Lh6fQQYmYiYT/H7DO5kofkKIrhTlK4YfFsLu7tbLVAfBXdjmco6E9wCs+q6LoFCtj6W3A==" workbookSaltValue="VkL3jeT06axqPYoakxWFOw==" workbookSpinCount="100000" lockStructure="1"/>
  <bookViews>
    <workbookView xWindow="-28920" yWindow="-120" windowWidth="29040" windowHeight="15720" xr2:uid="{00000000-000D-0000-FFFF-FFFF00000000}"/>
  </bookViews>
  <sheets>
    <sheet name="TD59_2026" sheetId="1" r:id="rId1"/>
    <sheet name="ΟΔΗΓΙΕΣ ΚΑΙ ΣΗΜΕΙΩΣΕΙΣ" sheetId="3" r:id="rId2"/>
  </sheets>
  <definedNames>
    <definedName name="_xlnm.Print_Area" localSheetId="1">'ΟΔΗΓΙΕΣ ΚΑΙ ΣΗΜΕΙΩΣΕΙΣ'!$A:$B</definedName>
    <definedName name="Yes">TD59_2026!#REF!</definedName>
    <definedName name="yes_no">TD59_2026!#REF!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 l="1"/>
  <c r="G36" i="1" l="1"/>
  <c r="G27" i="1" l="1"/>
  <c r="G37" i="1"/>
  <c r="G21" i="1"/>
  <c r="G28" i="1"/>
  <c r="G16" i="1"/>
  <c r="G15" i="1"/>
  <c r="G17" i="1" l="1"/>
  <c r="G19" i="1" l="1"/>
  <c r="G30" i="1" l="1"/>
  <c r="A34" i="1" s="1"/>
  <c r="G34" i="1" l="1"/>
  <c r="G38" i="1" s="1"/>
  <c r="E43" i="1" l="1"/>
  <c r="E44" i="1" l="1"/>
  <c r="B46" i="1"/>
  <c r="B50" i="1" l="1"/>
  <c r="D50" i="1" s="1"/>
  <c r="B47" i="1"/>
  <c r="B48" i="1" s="1"/>
  <c r="D48" i="1" s="1"/>
  <c r="D47" i="1" l="1"/>
  <c r="B49" i="1"/>
  <c r="D49" i="1" s="1"/>
  <c r="E51" i="1" s="1"/>
  <c r="E52" i="1" l="1"/>
  <c r="E54" i="1" s="1"/>
</calcChain>
</file>

<file path=xl/sharedStrings.xml><?xml version="1.0" encoding="utf-8"?>
<sst xmlns="http://schemas.openxmlformats.org/spreadsheetml/2006/main" count="96" uniqueCount="93">
  <si>
    <t>ΜΕΡΟΣ Α – ΕΙΣΟΔΗΜΑΤΑ</t>
  </si>
  <si>
    <t xml:space="preserve">ΣΤΟΙΧΕΙΑ ΥΠΑΛΛΗΛΟΥ </t>
  </si>
  <si>
    <t xml:space="preserve">ΔΗΛΩΣΗ ΥΠΑΛΛΗΛΟΥ </t>
  </si>
  <si>
    <t>3.    (α) Σύνταξη Κοινωνικών Ασφαλίσεων και σύνταξη Χηρείας Κοινωνικών Ασφαλίσεων με κανονικούς συντελεστές</t>
  </si>
  <si>
    <t xml:space="preserve">6.     ΟΛΙΚΟ ΕΙΣΟΔΗΜΑ </t>
  </si>
  <si>
    <t xml:space="preserve">  (€)</t>
  </si>
  <si>
    <t>10.   Εισόδημα ΟΕΕ και ΟΣΕΚΑ με ειδικό συντελεστή 8% από τον εργοδότη αυτό. Σημειώστε Χ στο κουτί, αν
         επιλέγετε χωριστή φορολογία (σημ. 6)</t>
  </si>
  <si>
    <t>2.    Οφέλη και άλλα ποσά που δεν εμπίπτουν στις αποδοχές του Τμήματος Κοινωνικών Ασφαλίσεων (σημ. 1, 2, 4 και 16)</t>
  </si>
  <si>
    <t>ΓΙΑ ΧΡΗΣΗ ΕΡΓΟΔΟΤΗ
  (€)</t>
  </si>
  <si>
    <t>ΜΕΡΟΣ Β – ΕΚΠΤΩΣΕΙΣ &amp; ΑΦΑΙΡΕΣΕΙΣ</t>
  </si>
  <si>
    <t>Από € 22 001 μέχρι € 32 000</t>
  </si>
  <si>
    <t>Από € 32 001 μέχρι € 42 000</t>
  </si>
  <si>
    <t>Από € 42 001 μέχρι € 72 000</t>
  </si>
  <si>
    <t>Από € 72 001 και άνω</t>
  </si>
  <si>
    <t>ΜΕΡΟΣ Γ – ΥΠΟΛΟΓΙΣΜΟΣ ΦΟΡΟΥ</t>
  </si>
  <si>
    <t>ΕΙΣΟΔΗΜΑ</t>
  </si>
  <si>
    <t>Συντελεστές</t>
  </si>
  <si>
    <t>ΦΟΡΟΣ</t>
  </si>
  <si>
    <t>---</t>
  </si>
  <si>
    <t>1.     Συνδρομές σε Συντεχνία ή/και Επαγγελματικά Σώματα</t>
  </si>
  <si>
    <t>3.     Ασφάλεια κατοικίας έναντι φυσικών καταστροφών (μέχρι €500)</t>
  </si>
  <si>
    <t>5.     Άλλες Αφαιρέσεις (σημ. 9)</t>
  </si>
  <si>
    <t>6.     ΕΝΔΙΑΜΕΣΟΣ ΥΠΟΛΟΓΙΣΜΟΣ [Α8 – (σύνολο Β1 ως Β5)]</t>
  </si>
  <si>
    <t>8.     Εισφορές υπαλλήλου στο ΓεΣΥ</t>
  </si>
  <si>
    <t>13.   Δαπάνη Επένδυσης σε Καινοτόμες Επιχειρήσεις (σημ. 14)</t>
  </si>
  <si>
    <t>14.   Εγώ ο\η*</t>
  </si>
  <si>
    <t>15.   ΣΥΝΟΛΟ ΕΚΠΤΩΣΕΩΝ (Σύνολο Β1 ως Β13, αγνοώντας τον ενδιάμεσο υπολογισμό)</t>
  </si>
  <si>
    <t>16.   ΦΟΡΟΛΟΓΗΤΕΟ ΕΙΣΟΔΗΜΑ ΜΕ ΚΑΝΟΝΙΚΟΥΣ ΣΥΝΤΕΛΕΣΤΕΣ (Α8 – Β15)</t>
  </si>
  <si>
    <t>1. ΦΟΡΟΣ ΣΤΟ ΦΟΡΟΛΟΓΗΤΕΟ ΕΙΣΟΔΗΜΑ</t>
  </si>
  <si>
    <t>5.     Εισοδήματα από άλλες πηγές (σημ. 3, 4)</t>
  </si>
  <si>
    <t>7.     Μείον εισοδήματα που δεν φορολογούνται  (σημ. 5)</t>
  </si>
  <si>
    <t>ΟΔΗΓΙΕΣ ΚΑΙ ΣΗΜΕΙΩΣΕΙΣ</t>
  </si>
  <si>
    <t>Οδηγίες προς Υπαλλήλους</t>
  </si>
  <si>
    <t>Οδηγίες προς εργοδότες</t>
  </si>
  <si>
    <t>Συμπληρώστε τα Β7-Β13 στη δεύτερη στήλη λαμβάνοντας υπόψη τους σχετικούς περιορισμούς που αναφέρονται πιο πάνω και υπολογίστε το σύνολο των 
εκπτώσεων και το φορολογητέο εισόδημα.</t>
  </si>
  <si>
    <t>(α)</t>
  </si>
  <si>
    <t>(β)</t>
  </si>
  <si>
    <t>1.    Μισθωτές Υπηρεσίες και οφέλη που εμπίπτουν στις αποδοχές του Τμήματος Κοινωνικών Ασφαλίσεων (σημ. 1, 2, 4 και 16)</t>
  </si>
  <si>
    <t>Καταχωρίστε τον αριθμό των μισθολογίων του έτους για τον υπάλληλο</t>
  </si>
  <si>
    <t>11.   Έκπτωση ενοικίου κύριας κατοικίας ή τόκων εξυπηρετούμενου δανείου κύριας κατοικίας (σημ.13)</t>
  </si>
  <si>
    <t>2.     Έκπτωση για πρώτη εργοδότηση (σημ. 7)</t>
  </si>
  <si>
    <t>9.     Ασφάλιστρα ζωής, μόνιμης ή/και πρόσκαιρης, ολικής ή/και μερικής ανικανότητας (σημ. 10 και 11)</t>
  </si>
  <si>
    <t>12.   Έκπτωση δαπάνης ενεργειακής αναβάθμισης κύριας κατοικίας ή αγοράς ηλεκτρικού οχήματος (σημ.13)</t>
  </si>
  <si>
    <t>δηλώνω ότι έχω διαβάσει τις οδηγίες της δεύτερης σελίδας και ως εκ τούτου δηλώνω ότι τα πιο πάνω είναι αληθή και ορθά.</t>
  </si>
  <si>
    <t>Υπογραφή *</t>
  </si>
  <si>
    <t>Ημερομηνία *</t>
  </si>
  <si>
    <t>Όνομα Υπαλλήλου*:</t>
  </si>
  <si>
    <t>Διεύθυνση κατοικίας*:</t>
  </si>
  <si>
    <t>Διεύθυνση Ηλεκτρονικού Ταχυδρομείου*:</t>
  </si>
  <si>
    <t>Αριθμός Φορολογικής Ταυτότητας (Α.Φ.Τ.)*:</t>
  </si>
  <si>
    <t>Α.Κ.Α.*:</t>
  </si>
  <si>
    <t>Αρ. Τηλεφώνου*:</t>
  </si>
  <si>
    <t xml:space="preserve">        (β) Επιθυμώ να γίνεται παρακράτηση φόρου από αυτές τις Συντάξεις (Σημειώστε Χ εάν εφαρμόζεται) (σημ. 4)</t>
  </si>
  <si>
    <t>4.     Μεικτά Ενοίκια (σημ. 3)</t>
  </si>
  <si>
    <t>8.     ΟΛΙΚΟ ΦΟΡΟΛΟΓΗΤΕΟ ΕΙΣΟΔΗΜΑ  [Α6 - Α7] με κανονικούς συντελεστές</t>
  </si>
  <si>
    <t>9.     (α) Σύνταξη Χηρείας από εργοδότη - Σημειώστε Χ στο κουτί αν επιλέγετε να φορολογηθεί χωριστά (σημ. 4) και</t>
  </si>
  <si>
    <t xml:space="preserve">         (β) Δηλώστε το ποσό της σύνταξης χηρείας που λαμβάνετε από τις Υπηρεσίες Κοινωνικών Ασφαλίσεων</t>
  </si>
  <si>
    <t>4.     Αφαιρέσεις για ενοικιαζόμενα υποστατικά  (Κεφαλαιουχικές εκπτώσεις, Τόκοι και 20% επί μεικτού ενοικίου 
        για έξοδα ενοικιαζόμενων υποστατικών) (σημ. 8)</t>
  </si>
  <si>
    <t>7.     Ταμεία Σύνταξης, Προνοίας, Υγείας &amp; Κοινωνικών Ασφαλίσεων &amp; Ασφάλιστρα Υγείας (σημ. 10)</t>
  </si>
  <si>
    <t>10.   Εκπτώσεις για εξαρτώμενα τέκνα. Επιλέξτε τι ισχύει για την περίπτωσή σας (σημ. 12)</t>
  </si>
  <si>
    <t>Από € 0           μέχρι € 22 000</t>
  </si>
  <si>
    <t>@20%</t>
  </si>
  <si>
    <t>@25%</t>
  </si>
  <si>
    <t>@30%</t>
  </si>
  <si>
    <t>@35%</t>
  </si>
  <si>
    <t>@0%</t>
  </si>
  <si>
    <r>
      <t>2. ΦΟΡΟΣ ΠΟΥ ΠΡΕΠΕΙ ΝΑ ΑΠΟΚΟΠΕΙ →</t>
    </r>
    <r>
      <rPr>
        <sz val="10"/>
        <rFont val="Calibri"/>
        <family val="2"/>
        <charset val="161"/>
      </rPr>
      <t>για φορολογητέο εισόδημα + για σύνταξη χηρείας + με ειδικούς συντελεστές
[(Γ1 Χ(Α1+Α2+Α3</t>
    </r>
    <r>
      <rPr>
        <vertAlign val="superscript"/>
        <sz val="10"/>
        <rFont val="Calibri"/>
        <family val="2"/>
        <charset val="161"/>
      </rPr>
      <t>1</t>
    </r>
    <r>
      <rPr>
        <sz val="10"/>
        <rFont val="Calibri"/>
        <family val="2"/>
        <charset val="161"/>
      </rPr>
      <t>) ÷ Α6)+((Α9α + Α9β</t>
    </r>
    <r>
      <rPr>
        <vertAlign val="superscript"/>
        <sz val="10"/>
        <rFont val="Calibri"/>
        <family val="2"/>
        <charset val="161"/>
      </rPr>
      <t>1</t>
    </r>
    <r>
      <rPr>
        <sz val="10"/>
        <rFont val="Calibri"/>
        <family val="2"/>
        <charset val="161"/>
      </rPr>
      <t>-22 000) Χ 20%)+(μέγιστο μεταξύ Α10(α+β) Χ 8% και €10 000)] (σημ. 4, 6 &amp; 21)</t>
    </r>
  </si>
  <si>
    <r>
      <rPr>
        <b/>
        <sz val="10"/>
        <color theme="1"/>
        <rFont val="Calibri"/>
        <family val="2"/>
        <charset val="161"/>
        <scheme val="minor"/>
      </rPr>
      <t xml:space="preserve">3. ΑΠΟΚΟΠΗ ΦΟΡΟΥ ΕΙΣΟΔΗΜΑΤΟΣ: </t>
    </r>
    <r>
      <rPr>
        <sz val="10"/>
        <color theme="1"/>
        <rFont val="Calibri"/>
        <family val="2"/>
        <charset val="161"/>
        <scheme val="minor"/>
      </rPr>
      <t>ΜΗΝΙΑΙΑ ή ΕΒΔΟΜΑΔΙΑΙΑ (Γ2 ÷ Αριθμός μισθολογίων του έτους για τον υπάλληλο)</t>
    </r>
  </si>
  <si>
    <r>
      <rPr>
        <b/>
        <sz val="10"/>
        <color theme="1"/>
        <rFont val="Calibri"/>
        <family val="2"/>
        <charset val="161"/>
        <scheme val="minor"/>
      </rPr>
      <t>4. ΕΤΗΣΙΑ ΑΠΟΚΟΠΗ ΓεΣΥ</t>
    </r>
    <r>
      <rPr>
        <sz val="10"/>
        <color theme="1"/>
        <rFont val="Calibri"/>
        <family val="2"/>
        <charset val="161"/>
        <scheme val="minor"/>
      </rPr>
      <t xml:space="preserve"> στο εισόδημα των γραμμών Α2, Α9α και Α10α. Όταν κατά την διάρκεια του έτους, το ετήσιο εισόδημα των Α1, Α2, Α9 και 
     Α10 υπερβεί τις €180 000 σταματά η παρακράτηση (σημ. 22)</t>
    </r>
  </si>
  <si>
    <t xml:space="preserve">Αφού συμπληρώσετε τη δήλωση αυτή μέχρι και τo μέρος Β14 (εκτός των Α1, Α2, Α6, Α8 και Β6), παραδώστε την στον εργοδότη σας. Αν δεν υποβάλετε τη
δήλωση αυτή ο εργοδότης σας είναι υποχρεωμένος να μη σας παραχωρήσει οποιαδήποτε έκπτωση. </t>
  </si>
  <si>
    <t xml:space="preserve">Ο εργοδότης σας, αφού συμπληρώσει τη δεύτερη στήλη με τα ποσά και τα σύνολα με τους περιορισμούς των εκπτώσεων και αφαιρέσεων, θα υπολογίσει το 
φορολογητέο εισόδημα και το φόρο σας. </t>
  </si>
  <si>
    <t>Α7 Καταχωρίστε τα αφορολόγητα εισοδήματα που έχετε συμπεριλάβει στο Α5, όπως εισόδημα από διατηρητέα, τόκους, μερίσματα και ορισμένες συντάξεις (η σύνταξη που χορηγείται στον Πρόεδρο της Δημοκρατίας και το μέρος της σύνταξης που χορηγείται στον Πρόεδρο της Βουλής των Αντιπροσώπων κατά την 
αποχώρηση τους από το λειτούργημα αυτό, οι συντάξεις και έκτακτα επιδόματα που χορηγούνται δυνάμει των περί Ανακουφίσεως Παθόντων Νόμων).</t>
  </si>
  <si>
    <t>Α10. Αν διεκδικείτε τον ειδικό συντελεστή φορολόγησης 8% με ελάχιστο φόρο €10.000 για συμμετοχή επί της δημιουργίας υπεραξίας ΟΕΕ ή/και αμοιβή απόδοσης ΟΣΕΚΑ (άρθρα 20β και 20γ αντίστοιχα) καταχωρίστε Χ στο κουτί. Η επιλογή αυτή πρέπει να γίνεται για κάθε έτος ξεχωριστά. Ο εργοδότης σας θα καταχωρίσει το εισόδημα που υπόκειται σε εισφορές κοινωνικών ασφαλίσεων στη γραμμή Α10β και το υπόλοιπο στη γραμμή A10α. Σε αντίθετη περίπτωση τα ποσά θα καταχωρισθούν στην γραμμή Α1 και Α2 ανάλογα, από τον εργοδότη σας.</t>
  </si>
  <si>
    <t>Β2. Στις περιπτώσεις όπου διεκδικείτε έκπτωση για πρώτη εργοδότηση στη Δημοκρατία δικαιούστε να αφαιρέσετε είτε (α) το 20% της αμοιβής από οποιαδήποτε εργοδότηση με μέγιστο ποσό € 8.550 είτε (β) το 50% της αμοιβής από οποιαδήποτε εργοδότηση νοουμένου ότι ο μισθός από την εργοδότηση υπερβαίνει τις €100.000 κατά το φορολογικό έτος σύμφωνα με την ερμηνευτική εγκύκλιο 2017/4 (ΕΕ04), είτε (γ) το 50% της αμοιβής από εργοδότηση νοουμένου ότι ο μισθός από την εργοδότηση υπερβαίνει τις €55.000 κατά το φορολογικό έτος σύμφωνα με τις εγκυκλίους 2022/10 και 2024/04.</t>
  </si>
  <si>
    <t>Β4. Στην περίπτωση που έχετε δηλώσει ενοίκια στο Α4 δικαιούστε να διεκδικήσετε κεφαλαιουχικές εκπτώσεις και τόκους για τα υποστατικά αυτά. Στην περίπτωση εισοδημάτων από ενοικίαση κτιρίων αφαιρείται ποσοστό είκοσι τοις εκατό (20%) από το μεικτό ενοίκιο κτιρίων μόνο. Αν δεν έχετε δηλώσει εισόδημα από ενοίκια ο εργοδότης δεν θα σας παραχωρήσει τα ποσά αυτά.</t>
  </si>
  <si>
    <t>Β5. Στην περίπτωση όπου διεκδικείτε οποιοδήποτε ποσό στο Β5, θα πρέπει να παρουσιάσετε τεκμήρια στον εργοδότη σας για την ορθότητά τους. Σε
αντίθετη περίπτωση δεν θα παραχωρηθεί οποιαδήποτε αφαίρεση / έκπτωση. Εάν εργοδοτείστε σε μόνιμη εγκατάσταση του εργοδότη στο εξωτερικό, ο εργοδότης θα συμπεριλάβει εδώ τον υπολογισμό της απαλλαγής που δικαιούστε.</t>
  </si>
  <si>
    <t>Β7 έως Β9. Καταχωρίστε μόνο τα ποσά που δεν παρακρατούνται από τον εργοδότη αυτόν. Το ολικό ποσό των εισφορών του τρέχοντος έτους για Ασφάλιστρα 
Ζωής, Σχέδιο Ιατροφαρμακευτικής Περίθαλψης, ΓεΣΥ, Σχέδιο Σύνταξης, Ταμεία Σύνταξης και Προνοίας και Ταμείο Κοινωνικών Ασφαλίσεων, δεν πρέπει να 
ξεπερνά το ένα πέμπτο του φορολογητέου εισοδήματός σας (δηλαδή το 1/5 του Β6), νοουμένου ότι τα πιο πάνω είναι εγκεκριμένα από τον Έφορο Φορολογίας. Τα Ταμεία Υγείας, Συντάξεων και Προνοίας υπόκεινται σε πρόσθετο περιορισμό πριν το 1/5, βλέπε σημείωση 19 των εργοδοτών.</t>
  </si>
  <si>
    <r>
      <t xml:space="preserve">Β9. Για Ασφάλειες ζωής, μόνιμης ή και πρόσκαιρης, ολικής ή και μερικής ανικανότητας, το ασφάλιστρο που </t>
    </r>
    <r>
      <rPr>
        <b/>
        <sz val="11"/>
        <color theme="1"/>
        <rFont val="Calibri"/>
        <family val="2"/>
        <charset val="161"/>
        <scheme val="minor"/>
      </rPr>
      <t>πληρώθηκε για το έτος</t>
    </r>
    <r>
      <rPr>
        <sz val="11"/>
        <color theme="1"/>
        <rFont val="Calibri"/>
        <family val="2"/>
        <scheme val="minor"/>
      </rPr>
      <t xml:space="preserve"> δεν πρέπει να υπερβαίνει
το 7% του ασφαλιζόμενου ποσού που </t>
    </r>
    <r>
      <rPr>
        <b/>
        <sz val="11"/>
        <color theme="1"/>
        <rFont val="Calibri"/>
        <family val="2"/>
        <charset val="161"/>
        <scheme val="minor"/>
      </rPr>
      <t>αφορά εσάς και όχι άλλο/α πρόσωπο/α</t>
    </r>
    <r>
      <rPr>
        <sz val="11"/>
        <color theme="1"/>
        <rFont val="Calibri"/>
        <family val="2"/>
        <scheme val="minor"/>
      </rPr>
      <t>.</t>
    </r>
  </si>
  <si>
    <r>
      <t xml:space="preserve">Β10. Χορηγείται έκπτωση €1.000 για το πρώτο, €1.250 για το δεύτερο και €1.500 για το τρίτο και κάθε επιπρόσθετο </t>
    </r>
    <r>
      <rPr>
        <b/>
        <sz val="11"/>
        <color theme="1"/>
        <rFont val="Calibri"/>
        <family val="2"/>
        <charset val="161"/>
        <scheme val="minor"/>
      </rPr>
      <t>εξαρτώμενο τέκνο</t>
    </r>
    <r>
      <rPr>
        <sz val="11"/>
        <color theme="1"/>
        <rFont val="Calibri"/>
        <family val="2"/>
        <scheme val="minor"/>
      </rPr>
      <t xml:space="preserve"> νοουμένου ότι πληρούνται τα </t>
    </r>
    <r>
      <rPr>
        <b/>
        <sz val="11"/>
        <color theme="1"/>
        <rFont val="Calibri"/>
        <family val="2"/>
        <charset val="161"/>
        <scheme val="minor"/>
      </rPr>
      <t>εισοδηματικά κριτήρια</t>
    </r>
    <r>
      <rPr>
        <sz val="11"/>
        <color theme="1"/>
        <rFont val="Calibri"/>
        <family val="2"/>
        <scheme val="minor"/>
      </rPr>
      <t xml:space="preserve"> και κάτω από </t>
    </r>
    <r>
      <rPr>
        <b/>
        <sz val="11"/>
        <color theme="1"/>
        <rFont val="Calibri"/>
        <family val="2"/>
        <charset val="161"/>
        <scheme val="minor"/>
      </rPr>
      <t>προϋποθέσεις</t>
    </r>
    <r>
      <rPr>
        <sz val="11"/>
        <color theme="1"/>
        <rFont val="Calibri"/>
        <family val="2"/>
        <scheme val="minor"/>
      </rPr>
      <t xml:space="preserve">. Στις περιπτώσεις </t>
    </r>
    <r>
      <rPr>
        <b/>
        <sz val="11"/>
        <color theme="1"/>
        <rFont val="Calibri"/>
        <family val="2"/>
        <charset val="161"/>
        <scheme val="minor"/>
      </rPr>
      <t>μονογονεϊκής οικογένειας</t>
    </r>
    <r>
      <rPr>
        <sz val="11"/>
        <color theme="1"/>
        <rFont val="Calibri"/>
        <family val="2"/>
        <scheme val="minor"/>
      </rPr>
      <t xml:space="preserve"> διπλασιάζεται το ποσό της έκπτωσης. Παρακαλώ διαβάστε προσεκτικά τον οδηγό στην ιστοσελίδα του Τμήματος για τα εισοδηματικά κριτήρια, τις προϋποθέσεις, της ερμηνείας του εξαρτώμενου τέκνου και της μονογονεϊκής οικογένειας.</t>
    </r>
  </si>
  <si>
    <r>
      <t xml:space="preserve">Β11 και Β12. Νοουμένου ότι πληρούνται τα </t>
    </r>
    <r>
      <rPr>
        <b/>
        <sz val="11"/>
        <color theme="1"/>
        <rFont val="Calibri"/>
        <family val="2"/>
        <charset val="161"/>
        <scheme val="minor"/>
      </rPr>
      <t>εισοδηματικά κριτήρια</t>
    </r>
    <r>
      <rPr>
        <sz val="11"/>
        <color theme="1"/>
        <rFont val="Calibri"/>
        <family val="2"/>
        <scheme val="minor"/>
      </rPr>
      <t xml:space="preserve"> και κάτω από </t>
    </r>
    <r>
      <rPr>
        <b/>
        <sz val="11"/>
        <color theme="1"/>
        <rFont val="Calibri"/>
        <family val="2"/>
        <charset val="161"/>
        <scheme val="minor"/>
      </rPr>
      <t>προϋποθέσεις</t>
    </r>
    <r>
      <rPr>
        <sz val="11"/>
        <color theme="1"/>
        <rFont val="Calibri"/>
        <family val="2"/>
        <scheme val="minor"/>
      </rPr>
      <t xml:space="preserve">, παραχωρείται σε κάθε </t>
    </r>
    <r>
      <rPr>
        <b/>
        <sz val="11"/>
        <color theme="1"/>
        <rFont val="Calibri"/>
        <family val="2"/>
        <charset val="161"/>
        <scheme val="minor"/>
      </rPr>
      <t>σύζυγο</t>
    </r>
    <r>
      <rPr>
        <sz val="11"/>
        <color theme="1"/>
        <rFont val="Calibri"/>
        <family val="2"/>
        <scheme val="minor"/>
      </rPr>
      <t xml:space="preserve">, </t>
    </r>
    <r>
      <rPr>
        <b/>
        <sz val="11"/>
        <color theme="1"/>
        <rFont val="Calibri"/>
        <family val="2"/>
        <charset val="161"/>
        <scheme val="minor"/>
      </rPr>
      <t>σύμβιο</t>
    </r>
    <r>
      <rPr>
        <sz val="11"/>
        <color theme="1"/>
        <rFont val="Calibri"/>
        <family val="2"/>
        <scheme val="minor"/>
      </rPr>
      <t xml:space="preserve"> ή </t>
    </r>
    <r>
      <rPr>
        <b/>
        <sz val="11"/>
        <color theme="1"/>
        <rFont val="Calibri"/>
        <family val="2"/>
        <charset val="161"/>
        <scheme val="minor"/>
      </rPr>
      <t>μονήρες πρόσωπο</t>
    </r>
    <r>
      <rPr>
        <sz val="11"/>
        <color theme="1"/>
        <rFont val="Calibri"/>
        <family val="2"/>
        <scheme val="minor"/>
      </rPr>
      <t xml:space="preserve">
έκπτωση έως α) €2.000 για τόκους </t>
    </r>
    <r>
      <rPr>
        <b/>
        <sz val="11"/>
        <color theme="1"/>
        <rFont val="Calibri"/>
        <family val="2"/>
        <charset val="161"/>
        <scheme val="minor"/>
      </rPr>
      <t>εξυπηρετούμενου στεγαστικού δανείου</t>
    </r>
    <r>
      <rPr>
        <sz val="11"/>
        <color theme="1"/>
        <rFont val="Calibri"/>
        <family val="2"/>
        <scheme val="minor"/>
      </rPr>
      <t xml:space="preserve"> για αγορά ή ανέγερση κύριας κατοικίας στη Δημοκρατία, για το οποίο
καταβάλλονται ανελλιπώς οι δόσεις ή για ενοίκιο που καταβάλλεται για τη χρήση κύριας κατοικίας στη Δημοκρατία και β) έως €1.000 για κεφαλαιουχικές δαπάνες που διενεργούνται για ι) τη βελτίωση της ενεργειακής απόδοσης της κύριας κατοικίας στη Δημοκρατία ιι) τεχνικά συστήματα ενεργειακής απόδοσης κύριας κατοικίας στη Δημοκρατία, συστήματα ανανεώσιμων πηγών ενέργειας, καθώς και μπαταρίες αποθήκευσης ηλεκτρικής ενέργειας και ιιι) ηλεκτρικά οχήματα που εγγράφονται στο Τμήμα Οδικών Μεταφορών. Παρακαλώ διαβάστε προσεκτικά τον οδηγό στην ιστοσελίδα του Τμήματος για τα εισοδηματικά κριτήρια, τις προϋποθέσεις και τις ερμηνείες του εξυπηρετούμενου στεγαστικού δανείου, του σύμβιου και του μονήρους προσώπου.</t>
    </r>
  </si>
  <si>
    <t>Β13. Το ποσό περιορίζεται στο 50% του εισοδήματος μετά από όλες τις αποκοπές συμπεριλαμβανομένων υγείας κ.λ.π., ζωής και προνοίας κ.λπ. (Β6 μείον Β7
έως Β12).</t>
  </si>
  <si>
    <t>Όλοι οι υπάλληλοι σας πρέπει, για κάθε έτος, να συμπληρώσουν και να υπογράψουν το έντυπο Τ.Φ.59. Διευκρινίζεται ότι ο διευθυντής εταιρείας, ή άλλο 
πρόσωπο που ασχολείται με την διεύθυνση της, θεωρείται ότι είναι μισθωτός. Εάν δεν υποβληθεί Τ.Φ.59 δεν θα παραχωρήσετε καμία έκπτωση πέραν των 
εισφορών που είναι σε γνώση σας (δηλαδή Β7 &amp; Β8).</t>
  </si>
  <si>
    <t xml:space="preserve">Α1 και Α2. Συμπληρώστε τη δεύτερη στήλη του Α1 με το υπολογιζόμενο ετήσιο εισόδημα και οφέλη, του οποίου η παρακράτηση εισφορών για ΓεΣΥ εμπίπτει 
στις αρμοδιότητες των Υπηρεσιών Κοινωνικών Ασφαλίσεων (ΥKA) π.χ. ωφέλημα για οικία. Εισοδήματα που δεν εμπίπτουν καταχωρίζονται στο Α2 π.χ. 
ανταμοιβή συμβούλου, λογιζόμενο ωφέλημα τόκων σε χρεωστικά υπόλοιπα. Παρακαλώ λάβετε υπόψη σας τις σημειώσεις 4 και 6 πιο πάνω.
Στο εισόδημα περιλαμβάνονται, Μισθός / Ημερομίσθιο, Αμοιβή για υπερωριακή εργασία, Φιλοδωρήματα, Επιδόματα, Μερίδιο επί των κερδών, Τυχερά, 
Δικαιώματα, Προμήθειες, Συντάξεις, Ετήσια αξία διαμονής, καταλύματος στέγης διατροφής ή άλλου τυχερού επιδόματος (χρηματικού ή μη) που χορηγούνται για μισθωτές υπηρεσίες. (Άρθρο 6(3) του Περί Βεβαιώσεως και Εισπράξεως Φόρων Νόμου, 4/78 όπως τροποποιήθηκε) καθώς και τα λογιζόμενα οφέλη που
προβλέπει ο περί Φορολογίας του Εισοδήματος Νόμος 118(Ι)/2002 όπως τροποποιήθηκε. O φόρος που αναλογεί στα φιλοδωρήματα ή έκτακτα εισοδήματα (ad hoc) που καταβάλλονται, παρακρατείται τον μήνα κατά τον οποίο καταβάλλεται το ποσό αυτό στον εργαζόμενο. </t>
  </si>
  <si>
    <r>
      <t xml:space="preserve">Α9 και Α10. Ειδικοί συντελεστές, εφόσον γίνει επιλογή από τον υπάλληλο. Παρακαλώ λάβετε υπόψη σας τη σημείωση 4 και 6 πιο πάνω.
</t>
    </r>
    <r>
      <rPr>
        <u/>
        <sz val="11"/>
        <color theme="1"/>
        <rFont val="Calibri"/>
        <family val="2"/>
        <charset val="161"/>
        <scheme val="minor"/>
      </rPr>
      <t>Σύνταξη Χηρείας</t>
    </r>
    <r>
      <rPr>
        <sz val="11"/>
        <color theme="1"/>
        <rFont val="Calibri"/>
        <family val="2"/>
        <scheme val="minor"/>
      </rPr>
      <t xml:space="preserve">: Συμπεριλάβετε στο Α9α την σύνταξη χηρείας που εσείς καταβάλλετε στον υπάλληλο. Για το ποσό στο Α9α οφείλετε να παρακρατήσετε ΓεΣΥ 
και Φόρο Εισοδήματος. Αν ο υπάλληλος σας εξουσιοδοτήσει, μπορείτε να αποκόψετε και Φόρο Εισοδήματος και για την σύνταξη χηρείας των ΥΚΑ 
καταχωρώντας την στο Α9(β). Σε αυτή την περίπτωση δεν θα πρέπει να την καταχωρήσετε στο Α3. 
</t>
    </r>
    <r>
      <rPr>
        <u/>
        <sz val="11"/>
        <color theme="1"/>
        <rFont val="Calibri"/>
        <family val="2"/>
        <charset val="161"/>
        <scheme val="minor"/>
      </rPr>
      <t>Ειδικός συντελεστής 8%</t>
    </r>
    <r>
      <rPr>
        <sz val="11"/>
        <color theme="1"/>
        <rFont val="Calibri"/>
        <family val="2"/>
        <scheme val="minor"/>
      </rPr>
      <t xml:space="preserve">: Καταχωρίστε στην γραμμή A10β τα ποσά που συμπεριλαμβάνονται στις αποδοχές για σκοπούς Κοινωνικών Ασφαλίσεων και το 
υπόλοιπο στην γραμμή A10α. Για τα εισοδήματα στο Α10α και Α10β πρέπει να παρακρατήσετε φόρο, ενώ για τα εισοδήματα Α10α πρέπει να 
παρακρατήσετε και ΓεΣΥ. </t>
    </r>
  </si>
  <si>
    <r>
      <t xml:space="preserve">Α3 μέχρι Α5. Καταχωρίστε εισόδημα από άλλες πηγές κατά την διάρκεια του έτους όπως, από προηγούμενη εργοδότηση, σύνταξη (σημ. 4), συνεταιρισμό,
ενοίκια, εισόδημα από διατηρητέα, εισόδημα από ελεύθερο επάγγελμα, τόκους, μερίσματα, εξαργύρωση ασφαλιστικού συμβολαίου ζωής και μερική εξαγορά ασφαλιστικού συμβολαίου. 
Στην περίπτωση εξαργύρωσης ασφαλιστικού συμβολαίου ζωής (αν το συμβόλαιο αφορά ταυτόχρονα σε ζωή και σε ανικανότητα τότε όλο το συμβόλαιο θεωρείται ότι αφορά σε ασφάλεια ζωής) εντός τριών ετών από την ημερομηνία του συμβολαίου, προστίθεται στο εισόδημα το 30% των ασφαλίστρων αναφορικά με τα οποία παραχωρήθηκε έκπτωση, ενώ εάν η εξαργύρωση γίνει εντός του τετάρτου, του πέμπτου και του έκτου έτους προστίθεται το 20%. Για μερική εξαγορά ασφαλιστικού συμβολαίου προστίθεται στο φορολογητέο εισόδημα και φορολογείται α) το 50% του ποσού της μερικής εξαγοράς αν αυτή γίνει πριν τη συμπλήρωση 4 ετών από την ημερομηνία του ασφαλιστηρίου συμβολαίου και β) το 50% του ποσού της εξαγοράς που υπερβαίνει την αξία της μεικτής εξαγοράς κατά την 31/12 του τέταρτου έτους που προηγείται της εξαγοράς αν αυτή γίνει μετά τη συμπλήρωση 4 ετών από την ημερομηνία του ασφαλιστηρίου συμβολαίου. Το ποσό της μεικτής εξαγοράς μειώνεται με το ποσό που οι μερικές εξαγορές των τριών προηγούμενων ετών υπερβαίνουν τα ασφάλιστρα που καταβλήθηκαν κατά τα τρία αυτά έτη.
</t>
    </r>
    <r>
      <rPr>
        <b/>
        <sz val="11"/>
        <color theme="1"/>
        <rFont val="Calibri"/>
        <family val="2"/>
        <charset val="161"/>
        <scheme val="minor"/>
      </rPr>
      <t>Αν έχετε εισοδήματα από άλλες πηγές εκτός από αποδοχές, π.χ. ενοίκια, θα πρέπει να υποβάλετε προσωρινή δήλωση με κωδικό 0200 μέσω της 
φορολογικής πύλης, μέχρι το τέλος Ιουλίου του έτους, για τα εισοδήματα αυτά, και να καταβάλετε τον ανάλογο φόρο.</t>
    </r>
  </si>
  <si>
    <t>Συμπληρώστε τα Β1-Β5 στη δεύτερη στήλη λαμβάνοντας υπόψη τους περιορισμούς που αναφέρονται στις οδηγίες πιο πάνω για το Μέρος Β και κάνετε τον 
ενδιάμεσο υπολογισμό στο Β6.</t>
  </si>
  <si>
    <t>Β7. Συμπληρώστε, συνυπολογίζοντας και τα ποσά που θα παρακρατήσετε και εσείς ως εργοδότης, τα ποσά των συνεισφορών σε Ταμεία Σύνταξης, Προνοίας 
κ.λπ. λαμβάνοντας υπόψη τον περιορισμό των εισφορών σε ταμεία/σχέδια υγείας (μέγιστο 2% των εισοδημάτων) και σε συνταξιοδοτικά ταμεία/σχέδια (μέγιστο 10% των εισοδημάτων) ανάλογα με την έγκριση του ταμείου.</t>
  </si>
  <si>
    <r>
      <t xml:space="preserve">Γ1 και Γ2. Υπολογίστε το φόρο στο φορολογητέο εισόδημα καθώς και το φόρο που πρέπει να αποκοπεί </t>
    </r>
    <r>
      <rPr>
        <b/>
        <sz val="11"/>
        <color theme="1"/>
        <rFont val="Calibri"/>
        <family val="2"/>
        <charset val="161"/>
        <scheme val="minor"/>
      </rPr>
      <t>αν το αποτέλεσμα της οποιασδήποτε παρένθεσης 
είναι θετικό</t>
    </r>
    <r>
      <rPr>
        <sz val="11"/>
        <color theme="1"/>
        <rFont val="Calibri"/>
        <family val="2"/>
        <scheme val="minor"/>
      </rPr>
      <t>. Δηλαδή υπολογίστε τον φόρο που αναλογεί στο μισθό/σύνταξη που καταβάλλεται από εσάς ή/και τις κοινωνικές ασφαλίσεις στον υπάλληλο σας, προσθέτοντας τυχόν φόρο από σύνταξη χηρείας (αν αυτή φορολογείται χωριστά) και φόρο με ειδικούς συντελεστές. ΔΕΝ παρακρατείτε φόρο που αναλογεί σε εισοδήματα που προέρχονται από άλλες πηγές πλην των συντάξεων Κοινωνικών Ασφαλίσεων (βλέπε σημείωση 3).</t>
    </r>
  </si>
  <si>
    <t>Γ4. Για τα εισοδήματα που καταβάλλετε εσείς ως εργοδότης πρέπει να παρακρατείτε για ΓεΣΥ 2,65%. Όταν τα εισοδήματα αυτά (Α1, Α2, Α9 και Α10) ξεπερνούν τις €180.000 τότε παύετε να παρακρατείτε εισφορά ΓεΣΥ για τους επόμενους μήνες στα εισοδήματα των γραμμών Α2, Α9α και Α10α.</t>
  </si>
  <si>
    <r>
      <t xml:space="preserve">Α2, Α3, Α5 και Α9. </t>
    </r>
    <r>
      <rPr>
        <u/>
        <sz val="11"/>
        <color theme="1"/>
        <rFont val="Calibri"/>
        <family val="2"/>
        <charset val="161"/>
        <scheme val="minor"/>
      </rPr>
      <t>Σύνταξη Χηρείας</t>
    </r>
    <r>
      <rPr>
        <sz val="11"/>
        <color theme="1"/>
        <rFont val="Calibri"/>
        <family val="2"/>
        <scheme val="minor"/>
      </rPr>
      <t xml:space="preserve">. Αν η Σύνταξη Χηρείας θα φορολογηθεί χωριστά σημειώστε Χ στο κουτί στο Α9 και αν λαμβάνετε και σύνταξη χηρείας των
Υπηρεσιών Κοινωνικών Ασφαλίσεων (ΥΚΑ) καταχωρίστε την στη δεύτερη γραμμή. Αν επιθυμείτε η σύνταξη χηρείας να φορολογηθεί μαζί με τα άλλα εισοδήματα, με κανονικούς συντελεστές, τότε η σύνταξη χηρείας από τις ΥΚΑ να καταχωρισθεί στο Α3. Αν η σύνταξη χηρείας προέρχεται από τον Εργοδότη στον οποίο υποβάλλετε το έντυπο αυτό, ο εργοδότης θα το συμπεριλάβει στο Α2 και αν προέρχεται από άλλη πηγή να το καταχωρήσετε στο Α5. Στην περίπτωση φορολόγησης με κανονικούς συντελεστές οι απαλλαγές που αφορούν στις συντάξεις χηρείας, να συμπεριληφθούν με τις άλλες εκπτώσεις και αφαιρέσεις. </t>
    </r>
  </si>
  <si>
    <t/>
  </si>
  <si>
    <t>Σημειώσεις</t>
  </si>
  <si>
    <r>
      <t xml:space="preserve"> ΕΡΓΑΛΕΙΟ ΥΠΟΛΟΓΙΣΜΟΥ ΠΑΡΑΚΡΑΤΗΣΗΣ ΦΟΡΟΥ ΕΙΣΟΔΗΜΑΤΟΣ ΑΠΟ ΕΡΓΟΔΟΤΕΣ  
</t>
    </r>
    <r>
      <rPr>
        <i/>
        <sz val="14"/>
        <color theme="0"/>
        <rFont val="Calibri"/>
        <family val="2"/>
        <charset val="161"/>
      </rPr>
      <t>(ΕΤΟΣ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</si>
</sst>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name val="Calibri"/>
      <family val="2"/>
    </font>
    <font>
      <b/>
      <sz val="14"/>
      <color theme="1"/>
      <name val="Calibri"/>
      <family val="2"/>
      <charset val="161"/>
      <scheme val="minor"/>
    </font>
    <font>
      <b/>
      <sz val="14"/>
      <name val="Calibri"/>
      <family val="2"/>
      <charset val="161"/>
    </font>
    <font>
      <sz val="8"/>
      <name val="Calibri"/>
      <family val="2"/>
      <scheme val="minor"/>
    </font>
    <font>
      <b/>
      <sz val="11"/>
      <color theme="1"/>
      <name val="Calibri"/>
      <family val="2"/>
      <charset val="161"/>
      <scheme val="minor"/>
    </font>
    <font>
      <b/>
      <sz val="10"/>
      <name val="Calibri"/>
      <family val="2"/>
      <charset val="161"/>
    </font>
    <font>
      <sz val="10"/>
      <color theme="1"/>
      <name val="Calibri"/>
      <family val="2"/>
      <charset val="161"/>
      <scheme val="minor"/>
    </font>
    <font>
      <b/>
      <sz val="10"/>
      <color theme="1"/>
      <name val="Calibri"/>
      <family val="2"/>
      <charset val="161"/>
      <scheme val="minor"/>
    </font>
    <font>
      <sz val="10"/>
      <name val="Calibri"/>
      <family val="2"/>
      <charset val="161"/>
    </font>
    <font>
      <sz val="14"/>
      <color theme="1"/>
      <name val="Calibri"/>
      <family val="2"/>
      <charset val="161"/>
      <scheme val="minor"/>
    </font>
    <font>
      <b/>
      <sz val="12"/>
      <color theme="1"/>
      <name val="Calibri"/>
      <family val="2"/>
      <charset val="161"/>
      <scheme val="minor"/>
    </font>
    <font>
      <vertAlign val="superscript"/>
      <sz val="10"/>
      <name val="Calibri"/>
      <family val="2"/>
      <charset val="161"/>
    </font>
    <font>
      <i/>
      <sz val="10"/>
      <color theme="1"/>
      <name val="Calibri"/>
      <family val="2"/>
      <charset val="161"/>
      <scheme val="minor"/>
    </font>
    <font>
      <sz val="10"/>
      <color theme="1"/>
      <name val="Calibri"/>
      <family val="2"/>
      <scheme val="minor"/>
    </font>
    <font>
      <b/>
      <sz val="12"/>
      <name val="Calibri"/>
      <family val="2"/>
      <charset val="161"/>
    </font>
    <font>
      <u/>
      <sz val="11"/>
      <color theme="1"/>
      <name val="Calibri"/>
      <family val="2"/>
      <charset val="161"/>
      <scheme val="minor"/>
    </font>
    <font>
      <b/>
      <sz val="14"/>
      <color theme="0"/>
      <name val="Calibri"/>
      <family val="2"/>
      <charset val="161"/>
    </font>
    <font>
      <sz val="14"/>
      <color theme="0"/>
      <name val="Calibri"/>
      <family val="2"/>
      <charset val="161"/>
      <scheme val="minor"/>
    </font>
    <font>
      <i/>
      <sz val="14"/>
      <color theme="0"/>
      <name val="Calibri"/>
      <family val="2"/>
      <charset val="161"/>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9D9D9"/>
        <bgColor indexed="64"/>
      </patternFill>
    </fill>
    <fill>
      <patternFill patternType="solid">
        <fgColor theme="0" tint="-4.9989318521683403E-2"/>
        <bgColor indexed="64"/>
      </patternFill>
    </fill>
    <fill>
      <patternFill patternType="solid">
        <fgColor rgb="FF2C8482"/>
        <bgColor indexed="64"/>
      </patternFill>
    </fill>
  </fills>
  <borders count="52">
    <border>
      <left/>
      <right/>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56">
    <xf numFmtId="0" fontId="0" fillId="0" borderId="0" xfId="0"/>
    <xf numFmtId="0" fontId="0" fillId="0" borderId="0" xfId="0" applyAlignment="1">
      <alignment vertical="center"/>
    </xf>
    <xf numFmtId="0" fontId="7" fillId="0" borderId="0" xfId="0" applyFont="1"/>
    <xf numFmtId="0" fontId="7" fillId="4" borderId="26" xfId="0" applyFont="1" applyFill="1" applyBorder="1"/>
    <xf numFmtId="0" fontId="7" fillId="2" borderId="27" xfId="0" applyFont="1" applyFill="1" applyBorder="1"/>
    <xf numFmtId="0" fontId="7" fillId="4" borderId="6" xfId="0" applyFont="1" applyFill="1" applyBorder="1"/>
    <xf numFmtId="0" fontId="7" fillId="0" borderId="34" xfId="0" applyFont="1" applyBorder="1"/>
    <xf numFmtId="0" fontId="7" fillId="0" borderId="35" xfId="0" applyFont="1" applyBorder="1"/>
    <xf numFmtId="0" fontId="8" fillId="4" borderId="5" xfId="0" applyFont="1" applyFill="1" applyBorder="1" applyAlignment="1">
      <alignment horizontal="center"/>
    </xf>
    <xf numFmtId="0" fontId="6" fillId="4" borderId="0" xfId="0" quotePrefix="1" applyFont="1" applyFill="1" applyAlignment="1">
      <alignment horizontal="center"/>
    </xf>
    <xf numFmtId="0" fontId="7" fillId="4" borderId="0" xfId="0" applyFont="1" applyFill="1"/>
    <xf numFmtId="0" fontId="7" fillId="2" borderId="15" xfId="0" applyFont="1" applyFill="1" applyBorder="1"/>
    <xf numFmtId="0" fontId="7" fillId="2" borderId="20" xfId="0" applyFont="1" applyFill="1" applyBorder="1"/>
    <xf numFmtId="0" fontId="8" fillId="2" borderId="2" xfId="0" applyFont="1" applyFill="1" applyBorder="1"/>
    <xf numFmtId="0" fontId="9" fillId="0" borderId="34" xfId="0" applyFont="1" applyBorder="1"/>
    <xf numFmtId="0" fontId="6" fillId="2" borderId="44" xfId="0" applyFont="1" applyFill="1" applyBorder="1"/>
    <xf numFmtId="0" fontId="6" fillId="2" borderId="45" xfId="0" applyFont="1" applyFill="1" applyBorder="1" applyAlignment="1">
      <alignment horizontal="center"/>
    </xf>
    <xf numFmtId="0" fontId="8" fillId="2" borderId="45" xfId="0" applyFont="1" applyFill="1" applyBorder="1" applyAlignment="1">
      <alignment horizontal="center" vertical="center"/>
    </xf>
    <xf numFmtId="0" fontId="8" fillId="2" borderId="46" xfId="0" applyFont="1" applyFill="1" applyBorder="1" applyAlignment="1">
      <alignment horizontal="center"/>
    </xf>
    <xf numFmtId="0" fontId="6" fillId="2" borderId="14" xfId="0" quotePrefix="1" applyFont="1" applyFill="1" applyBorder="1" applyAlignment="1">
      <alignment horizontal="center"/>
    </xf>
    <xf numFmtId="2" fontId="7" fillId="0" borderId="14" xfId="0" applyNumberFormat="1" applyFont="1" applyBorder="1"/>
    <xf numFmtId="2" fontId="7" fillId="0" borderId="22" xfId="0" applyNumberFormat="1" applyFont="1" applyBorder="1"/>
    <xf numFmtId="9" fontId="7" fillId="2" borderId="34" xfId="0" quotePrefix="1" applyNumberFormat="1" applyFont="1" applyFill="1" applyBorder="1" applyAlignment="1">
      <alignment horizontal="center"/>
    </xf>
    <xf numFmtId="9" fontId="7" fillId="2" borderId="35" xfId="0" quotePrefix="1" applyNumberFormat="1" applyFont="1" applyFill="1" applyBorder="1" applyAlignment="1">
      <alignment horizontal="center"/>
    </xf>
    <xf numFmtId="0" fontId="0" fillId="5" borderId="44" xfId="0" applyFill="1" applyBorder="1" applyAlignment="1">
      <alignment horizontal="left" vertical="center"/>
    </xf>
    <xf numFmtId="0" fontId="0" fillId="5" borderId="46" xfId="0" applyFill="1" applyBorder="1" applyAlignment="1">
      <alignment wrapText="1"/>
    </xf>
    <xf numFmtId="0" fontId="0" fillId="5" borderId="15" xfId="0" applyFill="1" applyBorder="1" applyAlignment="1">
      <alignment horizontal="left" vertical="center"/>
    </xf>
    <xf numFmtId="0" fontId="0" fillId="5" borderId="14" xfId="0" applyFill="1" applyBorder="1" applyAlignment="1">
      <alignment wrapText="1"/>
    </xf>
    <xf numFmtId="0" fontId="0" fillId="5" borderId="20" xfId="0" applyFill="1" applyBorder="1" applyAlignment="1">
      <alignment horizontal="left" vertical="center"/>
    </xf>
    <xf numFmtId="0" fontId="0" fillId="5" borderId="22" xfId="0" applyFill="1" applyBorder="1" applyAlignment="1">
      <alignment wrapText="1"/>
    </xf>
    <xf numFmtId="0" fontId="0" fillId="5" borderId="0" xfId="0" applyFill="1"/>
    <xf numFmtId="0" fontId="7" fillId="0" borderId="0" xfId="0" applyFont="1" applyProtection="1">
      <protection locked="0"/>
    </xf>
    <xf numFmtId="0" fontId="7" fillId="2" borderId="6" xfId="0" applyFont="1" applyFill="1" applyBorder="1"/>
    <xf numFmtId="0" fontId="8" fillId="2" borderId="2" xfId="0" applyFont="1" applyFill="1" applyBorder="1" applyAlignment="1">
      <alignment horizontal="center" vertical="center"/>
    </xf>
    <xf numFmtId="0" fontId="7" fillId="0" borderId="0" xfId="0" applyFont="1" applyAlignment="1" applyProtection="1">
      <alignment horizontal="center"/>
      <protection locked="0"/>
    </xf>
    <xf numFmtId="0" fontId="8" fillId="2" borderId="0" xfId="0" applyFont="1" applyFill="1" applyAlignment="1">
      <alignment horizontal="right" vertical="center"/>
    </xf>
    <xf numFmtId="0" fontId="6" fillId="2" borderId="0" xfId="0" applyFont="1" applyFill="1" applyAlignment="1">
      <alignment horizontal="center" vertical="center"/>
    </xf>
    <xf numFmtId="0" fontId="7" fillId="0" borderId="36" xfId="0" applyFont="1" applyBorder="1" applyProtection="1">
      <protection locked="0"/>
    </xf>
    <xf numFmtId="0" fontId="7" fillId="2" borderId="36" xfId="0" applyFont="1" applyFill="1" applyBorder="1"/>
    <xf numFmtId="0" fontId="7" fillId="0" borderId="10" xfId="0" applyFont="1" applyBorder="1" applyProtection="1">
      <protection locked="0"/>
    </xf>
    <xf numFmtId="0" fontId="7" fillId="2" borderId="0" xfId="0" applyFont="1" applyFill="1"/>
    <xf numFmtId="0" fontId="7" fillId="3" borderId="36" xfId="0" applyFont="1" applyFill="1" applyBorder="1" applyProtection="1">
      <protection locked="0"/>
    </xf>
    <xf numFmtId="0" fontId="7" fillId="3" borderId="37" xfId="0" applyFont="1" applyFill="1" applyBorder="1" applyProtection="1">
      <protection locked="0"/>
    </xf>
    <xf numFmtId="0" fontId="7" fillId="0" borderId="11" xfId="0" applyFont="1" applyBorder="1"/>
    <xf numFmtId="0" fontId="7" fillId="0" borderId="10" xfId="0" applyFont="1" applyBorder="1"/>
    <xf numFmtId="0" fontId="7" fillId="4" borderId="10" xfId="0" applyFont="1" applyFill="1" applyBorder="1"/>
    <xf numFmtId="0" fontId="7" fillId="4" borderId="48" xfId="0" applyFont="1" applyFill="1" applyBorder="1"/>
    <xf numFmtId="0" fontId="7" fillId="2" borderId="5" xfId="0" applyFont="1" applyFill="1" applyBorder="1"/>
    <xf numFmtId="0" fontId="14" fillId="2" borderId="17" xfId="0" applyFont="1" applyFill="1" applyBorder="1"/>
    <xf numFmtId="0" fontId="14" fillId="2" borderId="15" xfId="0" applyFont="1" applyFill="1" applyBorder="1"/>
    <xf numFmtId="0" fontId="14" fillId="2" borderId="20" xfId="0" applyFont="1" applyFill="1" applyBorder="1"/>
    <xf numFmtId="0" fontId="7" fillId="0" borderId="36" xfId="0" quotePrefix="1" applyFont="1" applyBorder="1" applyAlignment="1" applyProtection="1">
      <alignment horizontal="center"/>
      <protection locked="0"/>
    </xf>
    <xf numFmtId="0" fontId="3" fillId="6" borderId="0" xfId="0" applyFont="1" applyFill="1" applyAlignment="1">
      <alignment horizontal="center" wrapText="1"/>
    </xf>
    <xf numFmtId="0" fontId="3" fillId="6" borderId="40" xfId="0" applyFont="1" applyFill="1" applyBorder="1" applyAlignment="1">
      <alignment horizontal="center" wrapText="1"/>
    </xf>
    <xf numFmtId="0" fontId="3" fillId="6" borderId="24" xfId="0" applyFont="1" applyFill="1" applyBorder="1" applyAlignment="1">
      <alignment horizontal="center" wrapText="1"/>
    </xf>
    <xf numFmtId="0" fontId="3" fillId="6" borderId="7" xfId="0" applyFont="1" applyFill="1" applyBorder="1" applyAlignment="1">
      <alignment horizontal="center" wrapText="1"/>
    </xf>
    <xf numFmtId="0" fontId="3" fillId="6" borderId="42" xfId="0" applyFont="1" applyFill="1" applyBorder="1" applyAlignment="1">
      <alignment horizontal="center" wrapText="1"/>
    </xf>
    <xf numFmtId="0" fontId="3" fillId="6" borderId="8" xfId="0" applyFont="1" applyFill="1" applyBorder="1" applyAlignment="1">
      <alignment horizontal="center" wrapText="1"/>
    </xf>
    <xf numFmtId="0" fontId="3" fillId="6" borderId="3" xfId="0" applyFont="1" applyFill="1" applyBorder="1" applyAlignment="1">
      <alignment horizontal="center" wrapText="1"/>
    </xf>
    <xf numFmtId="0" fontId="7" fillId="0" borderId="11" xfId="0" applyFont="1" applyBorder="1" applyProtection="1">
      <protection locked="0"/>
    </xf>
    <xf numFmtId="0" fontId="6" fillId="2" borderId="11" xfId="0" applyFont="1" applyFill="1" applyBorder="1"/>
    <xf numFmtId="0" fontId="6" fillId="2" borderId="0" xfId="0" applyFont="1" applyFill="1"/>
    <xf numFmtId="0" fontId="0" fillId="0" borderId="49" xfId="0" applyBorder="1" applyProtection="1">
      <protection locked="0"/>
    </xf>
    <xf numFmtId="0" fontId="0" fillId="0" borderId="50" xfId="0" applyBorder="1" applyProtection="1">
      <protection locked="0"/>
    </xf>
    <xf numFmtId="0" fontId="1" fillId="0" borderId="50" xfId="0" applyFont="1" applyBorder="1" applyProtection="1">
      <protection locked="0"/>
    </xf>
    <xf numFmtId="0" fontId="0" fillId="0" borderId="51" xfId="0" applyBorder="1" applyProtection="1">
      <protection locked="0"/>
    </xf>
    <xf numFmtId="0" fontId="7" fillId="2" borderId="26" xfId="0" applyFont="1" applyFill="1" applyBorder="1" applyAlignment="1">
      <alignment horizontal="left" wrapText="1"/>
    </xf>
    <xf numFmtId="0" fontId="7" fillId="2" borderId="27" xfId="0" applyFont="1" applyFill="1" applyBorder="1" applyAlignment="1">
      <alignment horizontal="left" wrapText="1"/>
    </xf>
    <xf numFmtId="0" fontId="7" fillId="2" borderId="26" xfId="0" applyFont="1" applyFill="1" applyBorder="1" applyAlignment="1">
      <alignment horizontal="left"/>
    </xf>
    <xf numFmtId="0" fontId="7" fillId="2" borderId="27" xfId="0" applyFont="1" applyFill="1" applyBorder="1" applyAlignment="1">
      <alignment horizontal="left"/>
    </xf>
    <xf numFmtId="0" fontId="7" fillId="2" borderId="2" xfId="0" applyFont="1" applyFill="1" applyBorder="1" applyAlignment="1">
      <alignment horizontal="left"/>
    </xf>
    <xf numFmtId="0" fontId="7" fillId="2" borderId="0" xfId="0" applyFont="1" applyFill="1" applyAlignment="1">
      <alignment horizontal="left"/>
    </xf>
    <xf numFmtId="0" fontId="7" fillId="2" borderId="25" xfId="0" applyFont="1" applyFill="1" applyBorder="1" applyAlignment="1">
      <alignment horizontal="left"/>
    </xf>
    <xf numFmtId="0" fontId="7" fillId="2" borderId="36" xfId="0" applyFont="1" applyFill="1" applyBorder="1" applyAlignment="1">
      <alignment horizontal="center"/>
    </xf>
    <xf numFmtId="0" fontId="7" fillId="2" borderId="10" xfId="0" applyFont="1" applyFill="1" applyBorder="1" applyAlignment="1">
      <alignment horizontal="center"/>
    </xf>
    <xf numFmtId="0" fontId="7" fillId="2" borderId="9" xfId="0" applyFont="1" applyFill="1" applyBorder="1" applyAlignment="1">
      <alignment horizontal="center"/>
    </xf>
    <xf numFmtId="0" fontId="14" fillId="2" borderId="38" xfId="0" applyFont="1" applyFill="1" applyBorder="1" applyAlignment="1">
      <alignment horizontal="right"/>
    </xf>
    <xf numFmtId="0" fontId="14" fillId="2" borderId="12" xfId="0" applyFont="1" applyFill="1" applyBorder="1" applyAlignment="1">
      <alignment horizontal="right"/>
    </xf>
    <xf numFmtId="0" fontId="14" fillId="2" borderId="37" xfId="0" applyFont="1" applyFill="1" applyBorder="1" applyAlignment="1">
      <alignment horizontal="right"/>
    </xf>
    <xf numFmtId="0" fontId="14" fillId="2" borderId="41" xfId="0" applyFont="1" applyFill="1" applyBorder="1" applyAlignment="1">
      <alignment horizontal="right"/>
    </xf>
    <xf numFmtId="0" fontId="6" fillId="4" borderId="5" xfId="0" applyFont="1" applyFill="1" applyBorder="1" applyAlignment="1">
      <alignment horizontal="center" vertical="top" wrapText="1"/>
    </xf>
    <xf numFmtId="0" fontId="6" fillId="4" borderId="1" xfId="0" applyFont="1" applyFill="1" applyBorder="1" applyAlignment="1">
      <alignment horizontal="center" vertical="top" wrapText="1"/>
    </xf>
    <xf numFmtId="0" fontId="6" fillId="4" borderId="6" xfId="0" applyFont="1" applyFill="1" applyBorder="1" applyAlignment="1">
      <alignment horizontal="center" vertical="top" wrapText="1"/>
    </xf>
    <xf numFmtId="0" fontId="6" fillId="4" borderId="24" xfId="0" applyFont="1" applyFill="1" applyBorder="1" applyAlignment="1">
      <alignment horizontal="center" vertical="top" wrapText="1"/>
    </xf>
    <xf numFmtId="0" fontId="6" fillId="4" borderId="2" xfId="0" applyFont="1" applyFill="1" applyBorder="1" applyAlignment="1">
      <alignment horizontal="left" vertical="center"/>
    </xf>
    <xf numFmtId="0" fontId="6" fillId="4" borderId="0" xfId="0" applyFont="1" applyFill="1" applyAlignment="1">
      <alignment horizontal="left" vertical="center"/>
    </xf>
    <xf numFmtId="0" fontId="15" fillId="2" borderId="7" xfId="0" applyFont="1" applyFill="1" applyBorder="1" applyAlignment="1">
      <alignment horizontal="center"/>
    </xf>
    <xf numFmtId="0" fontId="15" fillId="2" borderId="42" xfId="0" applyFont="1" applyFill="1" applyBorder="1" applyAlignment="1">
      <alignment horizontal="center"/>
    </xf>
    <xf numFmtId="0" fontId="15" fillId="2" borderId="8" xfId="0" applyFont="1" applyFill="1" applyBorder="1" applyAlignment="1">
      <alignment horizontal="center"/>
    </xf>
    <xf numFmtId="0" fontId="7" fillId="0" borderId="38" xfId="0" applyFont="1" applyBorder="1" applyAlignment="1" applyProtection="1">
      <alignment horizontal="left"/>
      <protection locked="0"/>
    </xf>
    <xf numFmtId="0" fontId="7" fillId="0" borderId="23" xfId="0" applyFont="1" applyBorder="1" applyAlignment="1" applyProtection="1">
      <alignment horizontal="left"/>
      <protection locked="0"/>
    </xf>
    <xf numFmtId="0" fontId="7" fillId="0" borderId="37" xfId="0" applyFont="1" applyBorder="1" applyAlignment="1" applyProtection="1">
      <alignment horizontal="left"/>
      <protection locked="0"/>
    </xf>
    <xf numFmtId="0" fontId="7" fillId="0" borderId="29" xfId="0" applyFont="1" applyBorder="1" applyAlignment="1" applyProtection="1">
      <alignment horizontal="left"/>
      <protection locked="0"/>
    </xf>
    <xf numFmtId="2" fontId="14" fillId="0" borderId="32" xfId="0" applyNumberFormat="1" applyFont="1" applyBorder="1" applyProtection="1">
      <protection locked="0"/>
    </xf>
    <xf numFmtId="2" fontId="14" fillId="0" borderId="33" xfId="0" applyNumberFormat="1" applyFont="1" applyBorder="1" applyProtection="1">
      <protection locked="0"/>
    </xf>
    <xf numFmtId="0" fontId="7" fillId="3" borderId="13" xfId="0" applyFont="1" applyFill="1" applyBorder="1" applyProtection="1">
      <protection locked="0"/>
    </xf>
    <xf numFmtId="0" fontId="7" fillId="3" borderId="10" xfId="0" applyFont="1" applyFill="1" applyBorder="1" applyProtection="1">
      <protection locked="0"/>
    </xf>
    <xf numFmtId="2" fontId="7" fillId="3" borderId="30" xfId="0" applyNumberFormat="1" applyFont="1" applyFill="1" applyBorder="1"/>
    <xf numFmtId="2" fontId="7" fillId="3" borderId="31" xfId="0" applyNumberFormat="1" applyFont="1" applyFill="1" applyBorder="1"/>
    <xf numFmtId="2" fontId="7" fillId="3" borderId="13" xfId="0" applyNumberFormat="1" applyFont="1" applyFill="1" applyBorder="1"/>
    <xf numFmtId="2" fontId="7" fillId="3" borderId="10" xfId="0" applyNumberFormat="1" applyFont="1" applyFill="1" applyBorder="1"/>
    <xf numFmtId="0" fontId="7" fillId="2" borderId="2" xfId="0" applyFont="1" applyFill="1" applyBorder="1" applyAlignment="1">
      <alignment horizontal="left" vertical="center"/>
    </xf>
    <xf numFmtId="0" fontId="8" fillId="2" borderId="0" xfId="0" applyFont="1" applyFill="1" applyAlignment="1">
      <alignment horizontal="left" vertical="center"/>
    </xf>
    <xf numFmtId="0" fontId="7" fillId="4" borderId="26" xfId="0" applyFont="1" applyFill="1" applyBorder="1" applyAlignment="1">
      <alignment horizontal="left"/>
    </xf>
    <xf numFmtId="0" fontId="7" fillId="4" borderId="27" xfId="0" applyFont="1" applyFill="1" applyBorder="1" applyAlignment="1">
      <alignment horizontal="left"/>
    </xf>
    <xf numFmtId="0" fontId="13" fillId="2" borderId="2" xfId="0" applyFont="1" applyFill="1" applyBorder="1" applyAlignment="1">
      <alignment horizontal="left"/>
    </xf>
    <xf numFmtId="0" fontId="13" fillId="2" borderId="0" xfId="0" applyFont="1" applyFill="1" applyAlignment="1">
      <alignment horizontal="left"/>
    </xf>
    <xf numFmtId="0" fontId="13" fillId="2" borderId="25" xfId="0" applyFont="1" applyFill="1" applyBorder="1" applyAlignment="1">
      <alignment horizontal="left"/>
    </xf>
    <xf numFmtId="0" fontId="3" fillId="6" borderId="7" xfId="0" applyFont="1" applyFill="1" applyBorder="1" applyAlignment="1">
      <alignment horizontal="center" wrapText="1"/>
    </xf>
    <xf numFmtId="0" fontId="3" fillId="6" borderId="42" xfId="0" applyFont="1" applyFill="1" applyBorder="1" applyAlignment="1">
      <alignment horizontal="center"/>
    </xf>
    <xf numFmtId="0" fontId="10" fillId="6" borderId="42" xfId="0" applyFont="1" applyFill="1" applyBorder="1"/>
    <xf numFmtId="0" fontId="7" fillId="2" borderId="2" xfId="0" applyFont="1" applyFill="1" applyBorder="1" applyAlignment="1">
      <alignment horizontal="left" wrapText="1"/>
    </xf>
    <xf numFmtId="0" fontId="7" fillId="2" borderId="0" xfId="0" applyFont="1" applyFill="1" applyAlignment="1">
      <alignment horizontal="left" wrapText="1"/>
    </xf>
    <xf numFmtId="0" fontId="7" fillId="2" borderId="25" xfId="0" applyFont="1" applyFill="1" applyBorder="1" applyAlignment="1">
      <alignment horizontal="left" wrapText="1"/>
    </xf>
    <xf numFmtId="0" fontId="7" fillId="2" borderId="16" xfId="0" applyFont="1" applyFill="1" applyBorder="1" applyAlignment="1">
      <alignment horizontal="left" wrapText="1"/>
    </xf>
    <xf numFmtId="0" fontId="7" fillId="2" borderId="11" xfId="0" applyFont="1" applyFill="1" applyBorder="1" applyAlignment="1">
      <alignment horizontal="left" wrapText="1"/>
    </xf>
    <xf numFmtId="0" fontId="7" fillId="2" borderId="12" xfId="0" applyFont="1" applyFill="1" applyBorder="1" applyAlignment="1">
      <alignment horizontal="left" wrapText="1"/>
    </xf>
    <xf numFmtId="0" fontId="7" fillId="0" borderId="47" xfId="0" quotePrefix="1" applyFont="1" applyBorder="1" applyAlignment="1" applyProtection="1">
      <alignment horizontal="center" vertical="center"/>
      <protection locked="0"/>
    </xf>
    <xf numFmtId="0" fontId="7" fillId="0" borderId="38" xfId="0" applyFont="1" applyBorder="1" applyAlignment="1" applyProtection="1">
      <alignment horizontal="center" vertical="center"/>
      <protection locked="0"/>
    </xf>
    <xf numFmtId="0" fontId="6" fillId="2" borderId="2" xfId="0" applyFont="1" applyFill="1" applyBorder="1" applyAlignment="1">
      <alignment horizontal="left" wrapText="1"/>
    </xf>
    <xf numFmtId="0" fontId="6" fillId="2" borderId="0" xfId="0" applyFont="1" applyFill="1" applyAlignment="1">
      <alignment horizontal="left" wrapText="1"/>
    </xf>
    <xf numFmtId="0" fontId="11" fillId="2" borderId="7" xfId="0" applyFont="1" applyFill="1" applyBorder="1" applyAlignment="1">
      <alignment horizontal="center"/>
    </xf>
    <xf numFmtId="0" fontId="11" fillId="2" borderId="42" xfId="0" applyFont="1" applyFill="1" applyBorder="1" applyAlignment="1">
      <alignment horizontal="center"/>
    </xf>
    <xf numFmtId="0" fontId="17" fillId="6" borderId="7" xfId="0" applyFont="1" applyFill="1" applyBorder="1" applyAlignment="1">
      <alignment horizontal="center" wrapText="1"/>
    </xf>
    <xf numFmtId="0" fontId="17" fillId="6" borderId="42" xfId="0" applyFont="1" applyFill="1" applyBorder="1" applyAlignment="1">
      <alignment horizontal="center"/>
    </xf>
    <xf numFmtId="0" fontId="18" fillId="6" borderId="42" xfId="0" applyFont="1" applyFill="1" applyBorder="1"/>
    <xf numFmtId="0" fontId="7" fillId="0" borderId="43" xfId="0" applyFont="1" applyBorder="1" applyAlignment="1" applyProtection="1">
      <alignment horizontal="left"/>
      <protection locked="0"/>
    </xf>
    <xf numFmtId="0" fontId="7" fillId="0" borderId="34" xfId="0" applyFont="1" applyBorder="1" applyAlignment="1" applyProtection="1">
      <alignment horizontal="left"/>
      <protection locked="0"/>
    </xf>
    <xf numFmtId="0" fontId="7" fillId="0" borderId="35" xfId="0" applyFont="1" applyBorder="1" applyAlignment="1" applyProtection="1">
      <alignment horizontal="left"/>
      <protection locked="0"/>
    </xf>
    <xf numFmtId="0" fontId="14" fillId="4" borderId="2" xfId="0" applyFont="1" applyFill="1" applyBorder="1"/>
    <xf numFmtId="0" fontId="14" fillId="4" borderId="0" xfId="0" applyFont="1" applyFill="1"/>
    <xf numFmtId="0" fontId="6" fillId="4" borderId="39" xfId="0" applyFont="1" applyFill="1" applyBorder="1" applyAlignment="1">
      <alignment horizontal="center" vertical="top" wrapText="1"/>
    </xf>
    <xf numFmtId="0" fontId="6" fillId="4" borderId="40" xfId="0" applyFont="1" applyFill="1" applyBorder="1" applyAlignment="1">
      <alignment horizontal="center" vertical="top" wrapText="1"/>
    </xf>
    <xf numFmtId="0" fontId="6" fillId="2" borderId="18" xfId="0" applyFont="1" applyFill="1" applyBorder="1" applyAlignment="1">
      <alignment horizontal="left"/>
    </xf>
    <xf numFmtId="0" fontId="6" fillId="2" borderId="28" xfId="0" applyFont="1" applyFill="1" applyBorder="1" applyAlignment="1">
      <alignment horizontal="left"/>
    </xf>
    <xf numFmtId="0" fontId="6" fillId="2" borderId="36" xfId="0" applyFont="1" applyFill="1" applyBorder="1" applyAlignment="1">
      <alignment horizontal="left"/>
    </xf>
    <xf numFmtId="0" fontId="7" fillId="2" borderId="4" xfId="0" applyFont="1" applyFill="1" applyBorder="1" applyAlignment="1">
      <alignment horizontal="left" wrapText="1"/>
    </xf>
    <xf numFmtId="0" fontId="7" fillId="2" borderId="6" xfId="0" applyFont="1" applyFill="1" applyBorder="1" applyAlignment="1">
      <alignment horizontal="left" wrapText="1"/>
    </xf>
    <xf numFmtId="0" fontId="7" fillId="2" borderId="4" xfId="0" applyFont="1" applyFill="1" applyBorder="1" applyAlignment="1">
      <alignment horizontal="left"/>
    </xf>
    <xf numFmtId="0" fontId="7" fillId="2" borderId="6" xfId="0" applyFont="1" applyFill="1" applyBorder="1" applyAlignment="1">
      <alignment horizontal="left"/>
    </xf>
    <xf numFmtId="0" fontId="8" fillId="2" borderId="2" xfId="0" applyFont="1" applyFill="1" applyBorder="1" applyAlignment="1">
      <alignment horizontal="left"/>
    </xf>
    <xf numFmtId="0" fontId="8" fillId="2" borderId="0" xfId="0" applyFont="1" applyFill="1" applyAlignment="1">
      <alignment horizontal="left"/>
    </xf>
    <xf numFmtId="0" fontId="6" fillId="2" borderId="0" xfId="0" applyFont="1" applyFill="1" applyAlignment="1">
      <alignment horizontal="left"/>
    </xf>
    <xf numFmtId="0" fontId="8" fillId="0" borderId="0" xfId="0" applyFont="1" applyAlignment="1" applyProtection="1">
      <alignment horizontal="center"/>
      <protection locked="0"/>
    </xf>
    <xf numFmtId="0" fontId="8" fillId="2" borderId="16" xfId="0" applyFont="1" applyFill="1" applyBorder="1" applyAlignment="1">
      <alignment horizontal="left"/>
    </xf>
    <xf numFmtId="0" fontId="8" fillId="2" borderId="11" xfId="0" applyFont="1" applyFill="1" applyBorder="1" applyAlignment="1">
      <alignment horizontal="left"/>
    </xf>
    <xf numFmtId="0" fontId="7" fillId="2" borderId="16" xfId="0" applyFont="1" applyFill="1" applyBorder="1" applyAlignment="1">
      <alignment horizontal="right"/>
    </xf>
    <xf numFmtId="0" fontId="7" fillId="2" borderId="31" xfId="0" applyFont="1" applyFill="1" applyBorder="1" applyAlignment="1">
      <alignment horizontal="right"/>
    </xf>
    <xf numFmtId="0" fontId="7" fillId="2" borderId="32" xfId="0" applyFont="1" applyFill="1" applyBorder="1" applyAlignment="1">
      <alignment horizontal="right"/>
    </xf>
    <xf numFmtId="0" fontId="7" fillId="2" borderId="33" xfId="0" applyFont="1" applyFill="1" applyBorder="1" applyAlignment="1">
      <alignment horizontal="right"/>
    </xf>
    <xf numFmtId="0" fontId="11" fillId="2" borderId="7" xfId="0" applyFont="1" applyFill="1" applyBorder="1" applyAlignment="1">
      <alignment horizontal="left"/>
    </xf>
    <xf numFmtId="0" fontId="11" fillId="2" borderId="8" xfId="0" applyFont="1" applyFill="1" applyBorder="1" applyAlignment="1">
      <alignment horizontal="left"/>
    </xf>
    <xf numFmtId="0" fontId="11" fillId="2" borderId="19" xfId="0" applyFont="1" applyFill="1" applyBorder="1" applyAlignment="1">
      <alignment horizontal="left" wrapText="1"/>
    </xf>
    <xf numFmtId="0" fontId="11" fillId="2" borderId="21" xfId="0" applyFont="1" applyFill="1" applyBorder="1" applyAlignment="1">
      <alignment horizontal="left" wrapText="1"/>
    </xf>
    <xf numFmtId="0" fontId="2" fillId="2" borderId="7" xfId="0" applyFont="1" applyFill="1" applyBorder="1" applyAlignment="1">
      <alignment horizontal="center"/>
    </xf>
    <xf numFmtId="0" fontId="2" fillId="2" borderId="8" xfId="0" applyFont="1" applyFill="1" applyBorder="1" applyAlignment="1">
      <alignment horizontal="center"/>
    </xf>
  </cellXfs>
  <cellStyles count="1">
    <cellStyle name="Normal" xfId="0" builtinId="0"/>
  </cellStyles>
  <dxfs count="1">
    <dxf>
      <fill>
        <patternFill>
          <fgColor rgb="FFFF0000"/>
          <bgColor rgb="FFFF0000"/>
        </patternFill>
      </fill>
    </dxf>
  </dxfs>
  <tableStyles count="0" defaultTableStyle="TableStyleMedium9" defaultPivotStyle="PivotStyleLight16"/>
  <colors>
    <mruColors>
      <color rgb="FF008080"/>
      <color rgb="FF339966"/>
      <color rgb="FF35A19E"/>
      <color rgb="FF2C8482"/>
      <color rgb="FFA6E2E1"/>
      <color rgb="FF72D0CE"/>
      <color rgb="FFFEFEFC"/>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1232877</xdr:colOff>
      <xdr:row>0</xdr:row>
      <xdr:rowOff>50312</xdr:rowOff>
    </xdr:from>
    <xdr:to>
      <xdr:col>0</xdr:col>
      <xdr:colOff>2054469</xdr:colOff>
      <xdr:row>0</xdr:row>
      <xdr:rowOff>457721</xdr:rowOff>
    </xdr:to>
    <xdr:pic>
      <xdr:nvPicPr>
        <xdr:cNvPr id="5" name="Picture 4">
          <a:extLst>
            <a:ext uri="{FF2B5EF4-FFF2-40B4-BE49-F238E27FC236}">
              <a16:creationId xmlns:a16="http://schemas.microsoft.com/office/drawing/2014/main" id="{6A1CBFB8-7A76-7F58-778F-18215A358413}"/>
            </a:ext>
          </a:extLst>
        </xdr:cNvPr>
        <xdr:cNvPicPr>
          <a:picLocks noChangeAspect="1"/>
        </xdr:cNvPicPr>
      </xdr:nvPicPr>
      <xdr:blipFill>
        <a:blip xmlns:r="http://schemas.openxmlformats.org/officeDocument/2006/relationships" r:embed="rId1"/>
        <a:stretch>
          <a:fillRect/>
        </a:stretch>
      </xdr:blipFill>
      <xdr:spPr>
        <a:xfrm>
          <a:off x="1232877" y="50312"/>
          <a:ext cx="821592" cy="407409"/>
        </a:xfrm>
        <a:prstGeom prst="rect">
          <a:avLst/>
        </a:prstGeom>
      </xdr:spPr>
    </xdr:pic>
    <xdr:clientData/>
  </xdr:twoCellAnchor>
  <xdr:twoCellAnchor editAs="oneCell">
    <xdr:from>
      <xdr:col>0</xdr:col>
      <xdr:colOff>40787</xdr:colOff>
      <xdr:row>0</xdr:row>
      <xdr:rowOff>27111</xdr:rowOff>
    </xdr:from>
    <xdr:to>
      <xdr:col>0</xdr:col>
      <xdr:colOff>1209920</xdr:colOff>
      <xdr:row>0</xdr:row>
      <xdr:rowOff>468545</xdr:rowOff>
    </xdr:to>
    <xdr:pic>
      <xdr:nvPicPr>
        <xdr:cNvPr id="7" name="Picture 6">
          <a:extLst>
            <a:ext uri="{FF2B5EF4-FFF2-40B4-BE49-F238E27FC236}">
              <a16:creationId xmlns:a16="http://schemas.microsoft.com/office/drawing/2014/main" id="{2FBC3436-E082-196A-B533-674DA8D7FB76}"/>
            </a:ext>
          </a:extLst>
        </xdr:cNvPr>
        <xdr:cNvPicPr>
          <a:picLocks noChangeAspect="1"/>
        </xdr:cNvPicPr>
      </xdr:nvPicPr>
      <xdr:blipFill>
        <a:blip xmlns:r="http://schemas.openxmlformats.org/officeDocument/2006/relationships" r:embed="rId2"/>
        <a:stretch>
          <a:fillRect/>
        </a:stretch>
      </xdr:blipFill>
      <xdr:spPr>
        <a:xfrm>
          <a:off x="40787" y="27111"/>
          <a:ext cx="1172308" cy="43825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56"/>
  <sheetViews>
    <sheetView tabSelected="1" zoomScale="130" zoomScaleNormal="130" workbookViewId="0">
      <selection activeCell="G11" sqref="G11"/>
    </sheetView>
  </sheetViews>
  <sheetFormatPr defaultColWidth="0" defaultRowHeight="15" zeroHeight="1" x14ac:dyDescent="0.25"/>
  <cols>
    <col min="1" max="1" width="41.5703125" customWidth="1"/>
    <col min="2" max="2" width="27.140625" customWidth="1"/>
    <col min="3" max="3" width="22.5703125" customWidth="1"/>
    <col min="4" max="4" width="25" customWidth="1"/>
    <col min="5" max="6" width="3.42578125" customWidth="1"/>
    <col min="7" max="7" width="17.42578125" customWidth="1"/>
    <col min="8" max="8" width="10.28515625" customWidth="1"/>
    <col min="9" max="16382" width="9.140625" hidden="1" customWidth="1"/>
    <col min="16383" max="16383" width="7" hidden="1" customWidth="1"/>
    <col min="16384" max="16384" width="0.28515625" customWidth="1"/>
  </cols>
  <sheetData>
    <row r="1" spans="1:8" ht="45.75" customHeight="1" thickBot="1" x14ac:dyDescent="0.35">
      <c r="A1" s="108"/>
      <c r="B1" s="109"/>
      <c r="C1" s="110"/>
      <c r="D1" s="110"/>
      <c r="E1" s="110"/>
      <c r="F1" s="110"/>
      <c r="G1" s="110"/>
      <c r="H1" s="57"/>
    </row>
    <row r="2" spans="1:8" ht="37.5" customHeight="1" thickBot="1" x14ac:dyDescent="0.35">
      <c r="A2" s="123" t="s">
        <v>92</v>
      </c>
      <c r="B2" s="124"/>
      <c r="C2" s="125"/>
      <c r="D2" s="125"/>
      <c r="E2" s="125"/>
      <c r="F2" s="125"/>
      <c r="G2" s="125"/>
      <c r="H2" s="58"/>
    </row>
    <row r="3" spans="1:8" ht="19.5" thickBot="1" x14ac:dyDescent="0.35">
      <c r="A3" s="86" t="s">
        <v>1</v>
      </c>
      <c r="B3" s="87"/>
      <c r="C3" s="87"/>
      <c r="D3" s="87"/>
      <c r="E3" s="87"/>
      <c r="F3" s="87"/>
      <c r="G3" s="88"/>
      <c r="H3" s="58"/>
    </row>
    <row r="4" spans="1:8" ht="18.75" x14ac:dyDescent="0.3">
      <c r="A4" s="48" t="s">
        <v>46</v>
      </c>
      <c r="B4" s="126"/>
      <c r="C4" s="126"/>
      <c r="D4" s="76" t="s">
        <v>50</v>
      </c>
      <c r="E4" s="77"/>
      <c r="F4" s="89"/>
      <c r="G4" s="90"/>
      <c r="H4" s="58"/>
    </row>
    <row r="5" spans="1:8" ht="18.75" x14ac:dyDescent="0.3">
      <c r="A5" s="49" t="s">
        <v>47</v>
      </c>
      <c r="B5" s="127"/>
      <c r="C5" s="127"/>
      <c r="D5" s="73"/>
      <c r="E5" s="74"/>
      <c r="F5" s="74"/>
      <c r="G5" s="75"/>
      <c r="H5" s="58"/>
    </row>
    <row r="6" spans="1:8" ht="18.75" x14ac:dyDescent="0.3">
      <c r="A6" s="49" t="s">
        <v>48</v>
      </c>
      <c r="B6" s="127"/>
      <c r="C6" s="127"/>
      <c r="D6" s="73"/>
      <c r="E6" s="74"/>
      <c r="F6" s="74"/>
      <c r="G6" s="75"/>
      <c r="H6" s="58"/>
    </row>
    <row r="7" spans="1:8" ht="19.5" thickBot="1" x14ac:dyDescent="0.35">
      <c r="A7" s="50" t="s">
        <v>49</v>
      </c>
      <c r="B7" s="128"/>
      <c r="C7" s="128"/>
      <c r="D7" s="78" t="s">
        <v>51</v>
      </c>
      <c r="E7" s="79"/>
      <c r="F7" s="91"/>
      <c r="G7" s="92"/>
      <c r="H7" s="58"/>
    </row>
    <row r="8" spans="1:8" ht="19.5" thickBot="1" x14ac:dyDescent="0.35">
      <c r="A8" s="52"/>
      <c r="B8" s="52"/>
      <c r="C8" s="52"/>
      <c r="D8" s="52"/>
      <c r="E8" s="52"/>
      <c r="F8" s="52"/>
      <c r="G8" s="56"/>
      <c r="H8" s="54"/>
    </row>
    <row r="9" spans="1:8" ht="15.75" customHeight="1" thickBot="1" x14ac:dyDescent="0.35">
      <c r="A9" s="121" t="s">
        <v>2</v>
      </c>
      <c r="B9" s="122"/>
      <c r="C9" s="122"/>
      <c r="D9" s="122"/>
      <c r="E9" s="53"/>
      <c r="F9" s="80" t="s">
        <v>8</v>
      </c>
      <c r="G9" s="81"/>
      <c r="H9" s="131" t="s">
        <v>91</v>
      </c>
    </row>
    <row r="10" spans="1:8" s="1" customFormat="1" ht="19.5" thickBot="1" x14ac:dyDescent="0.35">
      <c r="A10" s="84" t="s">
        <v>0</v>
      </c>
      <c r="B10" s="85"/>
      <c r="C10" s="85"/>
      <c r="D10" s="36" t="s">
        <v>5</v>
      </c>
      <c r="E10" s="53"/>
      <c r="F10" s="82"/>
      <c r="G10" s="83"/>
      <c r="H10" s="132"/>
    </row>
    <row r="11" spans="1:8" ht="18.75" x14ac:dyDescent="0.3">
      <c r="A11" s="129" t="s">
        <v>37</v>
      </c>
      <c r="B11" s="130"/>
      <c r="C11" s="130"/>
      <c r="D11" s="130"/>
      <c r="E11" s="53"/>
      <c r="F11" s="43"/>
      <c r="G11" s="59"/>
      <c r="H11" s="62"/>
    </row>
    <row r="12" spans="1:8" ht="18.75" x14ac:dyDescent="0.3">
      <c r="A12" s="70" t="s">
        <v>7</v>
      </c>
      <c r="B12" s="71"/>
      <c r="C12" s="71"/>
      <c r="D12" s="71"/>
      <c r="E12" s="53"/>
      <c r="F12" s="44"/>
      <c r="G12" s="39"/>
      <c r="H12" s="63"/>
    </row>
    <row r="13" spans="1:8" ht="18.75" x14ac:dyDescent="0.3">
      <c r="A13" s="70" t="s">
        <v>3</v>
      </c>
      <c r="B13" s="71"/>
      <c r="C13" s="72"/>
      <c r="D13" s="37"/>
      <c r="E13" s="53"/>
      <c r="F13" s="45"/>
      <c r="G13" s="45">
        <f>D13</f>
        <v>0</v>
      </c>
      <c r="H13" s="63"/>
    </row>
    <row r="14" spans="1:8" ht="18.75" x14ac:dyDescent="0.3">
      <c r="A14" s="3" t="s">
        <v>52</v>
      </c>
      <c r="B14" s="4"/>
      <c r="C14" s="4"/>
      <c r="D14" s="51" t="s">
        <v>90</v>
      </c>
      <c r="E14" s="53"/>
      <c r="F14" s="45"/>
      <c r="G14" s="45"/>
      <c r="H14" s="63"/>
    </row>
    <row r="15" spans="1:8" ht="18.75" x14ac:dyDescent="0.3">
      <c r="A15" s="68" t="s">
        <v>53</v>
      </c>
      <c r="B15" s="69"/>
      <c r="C15" s="69"/>
      <c r="D15" s="37"/>
      <c r="E15" s="53"/>
      <c r="F15" s="45"/>
      <c r="G15" s="45">
        <f>D15</f>
        <v>0</v>
      </c>
      <c r="H15" s="63"/>
    </row>
    <row r="16" spans="1:8" ht="18.75" x14ac:dyDescent="0.3">
      <c r="A16" s="68" t="s">
        <v>29</v>
      </c>
      <c r="B16" s="69"/>
      <c r="C16" s="69"/>
      <c r="D16" s="37"/>
      <c r="E16" s="53"/>
      <c r="F16" s="45"/>
      <c r="G16" s="45">
        <f>D16</f>
        <v>0</v>
      </c>
      <c r="H16" s="63"/>
    </row>
    <row r="17" spans="1:8" ht="18.75" x14ac:dyDescent="0.3">
      <c r="A17" s="68" t="s">
        <v>4</v>
      </c>
      <c r="B17" s="69"/>
      <c r="C17" s="69"/>
      <c r="D17" s="38"/>
      <c r="E17" s="53"/>
      <c r="F17" s="45"/>
      <c r="G17" s="45">
        <f>SUM(G11:G16)</f>
        <v>0</v>
      </c>
      <c r="H17" s="63"/>
    </row>
    <row r="18" spans="1:8" ht="18.75" x14ac:dyDescent="0.3">
      <c r="A18" s="70" t="s">
        <v>30</v>
      </c>
      <c r="B18" s="71"/>
      <c r="C18" s="72"/>
      <c r="D18" s="37"/>
      <c r="E18" s="53"/>
      <c r="F18" s="44"/>
      <c r="G18" s="39"/>
      <c r="H18" s="63"/>
    </row>
    <row r="19" spans="1:8" ht="18.75" x14ac:dyDescent="0.3">
      <c r="A19" s="68" t="s">
        <v>54</v>
      </c>
      <c r="B19" s="69"/>
      <c r="C19" s="69"/>
      <c r="D19" s="38"/>
      <c r="E19" s="53"/>
      <c r="F19" s="45"/>
      <c r="G19" s="45">
        <f>G17-G18</f>
        <v>0</v>
      </c>
      <c r="H19" s="63"/>
    </row>
    <row r="20" spans="1:8" ht="18.75" x14ac:dyDescent="0.3">
      <c r="A20" s="68" t="s">
        <v>55</v>
      </c>
      <c r="B20" s="69"/>
      <c r="C20" s="69"/>
      <c r="D20" s="51" t="s">
        <v>90</v>
      </c>
      <c r="E20" s="53"/>
      <c r="F20" s="44" t="s">
        <v>35</v>
      </c>
      <c r="G20" s="39"/>
      <c r="H20" s="63"/>
    </row>
    <row r="21" spans="1:8" ht="18.75" x14ac:dyDescent="0.3">
      <c r="A21" s="68" t="s">
        <v>56</v>
      </c>
      <c r="B21" s="69"/>
      <c r="C21" s="69"/>
      <c r="D21" s="37"/>
      <c r="E21" s="53"/>
      <c r="F21" s="45" t="s">
        <v>36</v>
      </c>
      <c r="G21" s="45">
        <f>IF(D20="X",D21,0)</f>
        <v>0</v>
      </c>
      <c r="H21" s="63"/>
    </row>
    <row r="22" spans="1:8" ht="18.75" x14ac:dyDescent="0.3">
      <c r="A22" s="111" t="s">
        <v>6</v>
      </c>
      <c r="B22" s="112"/>
      <c r="C22" s="113"/>
      <c r="D22" s="117"/>
      <c r="E22" s="53"/>
      <c r="F22" s="44" t="s">
        <v>35</v>
      </c>
      <c r="G22" s="39"/>
      <c r="H22" s="63"/>
    </row>
    <row r="23" spans="1:8" ht="18.75" x14ac:dyDescent="0.3">
      <c r="A23" s="114"/>
      <c r="B23" s="115"/>
      <c r="C23" s="116"/>
      <c r="D23" s="118"/>
      <c r="E23" s="53"/>
      <c r="F23" s="44" t="s">
        <v>36</v>
      </c>
      <c r="G23" s="39"/>
      <c r="H23" s="63"/>
    </row>
    <row r="24" spans="1:8" ht="18.75" x14ac:dyDescent="0.3">
      <c r="A24" s="133" t="s">
        <v>9</v>
      </c>
      <c r="B24" s="134"/>
      <c r="C24" s="134"/>
      <c r="D24" s="135"/>
      <c r="E24" s="53"/>
      <c r="F24" s="45"/>
      <c r="G24" s="60"/>
      <c r="H24" s="63"/>
    </row>
    <row r="25" spans="1:8" ht="18.75" x14ac:dyDescent="0.3">
      <c r="A25" s="68" t="s">
        <v>19</v>
      </c>
      <c r="B25" s="69"/>
      <c r="C25" s="69"/>
      <c r="D25" s="39"/>
      <c r="E25" s="53"/>
      <c r="F25" s="44"/>
      <c r="G25" s="39"/>
      <c r="H25" s="63"/>
    </row>
    <row r="26" spans="1:8" ht="18.75" x14ac:dyDescent="0.3">
      <c r="A26" s="103" t="s">
        <v>40</v>
      </c>
      <c r="B26" s="104"/>
      <c r="C26" s="104"/>
      <c r="D26" s="39"/>
      <c r="E26" s="53"/>
      <c r="F26" s="44"/>
      <c r="G26" s="39"/>
      <c r="H26" s="63"/>
    </row>
    <row r="27" spans="1:8" ht="18.75" x14ac:dyDescent="0.3">
      <c r="A27" s="68" t="s">
        <v>20</v>
      </c>
      <c r="B27" s="69"/>
      <c r="C27" s="69"/>
      <c r="D27" s="39"/>
      <c r="E27" s="53"/>
      <c r="F27" s="45"/>
      <c r="G27" s="45">
        <f>IF(D27&gt;500, 500, D27)</f>
        <v>0</v>
      </c>
      <c r="H27" s="63"/>
    </row>
    <row r="28" spans="1:8" ht="27.75" customHeight="1" x14ac:dyDescent="0.3">
      <c r="A28" s="66" t="s">
        <v>57</v>
      </c>
      <c r="B28" s="67"/>
      <c r="C28" s="67"/>
      <c r="D28" s="39"/>
      <c r="E28" s="53"/>
      <c r="F28" s="45"/>
      <c r="G28" s="45">
        <f>D28</f>
        <v>0</v>
      </c>
      <c r="H28" s="63"/>
    </row>
    <row r="29" spans="1:8" ht="18.75" x14ac:dyDescent="0.3">
      <c r="A29" s="68" t="s">
        <v>21</v>
      </c>
      <c r="B29" s="69"/>
      <c r="C29" s="69"/>
      <c r="D29" s="39"/>
      <c r="E29" s="53"/>
      <c r="F29" s="44"/>
      <c r="G29" s="39"/>
      <c r="H29" s="63"/>
    </row>
    <row r="30" spans="1:8" ht="18.75" x14ac:dyDescent="0.3">
      <c r="A30" s="68" t="s">
        <v>22</v>
      </c>
      <c r="B30" s="69"/>
      <c r="C30" s="69"/>
      <c r="D30" s="38"/>
      <c r="E30" s="53"/>
      <c r="F30" s="45"/>
      <c r="G30" s="45">
        <f>IF(G19-SUM(G25:G29)&lt;0,0,G19-SUM(G25:G29))</f>
        <v>0</v>
      </c>
      <c r="H30" s="63"/>
    </row>
    <row r="31" spans="1:8" ht="18.75" x14ac:dyDescent="0.3">
      <c r="A31" s="103" t="s">
        <v>58</v>
      </c>
      <c r="B31" s="104"/>
      <c r="C31" s="104"/>
      <c r="D31" s="31"/>
      <c r="E31" s="53"/>
      <c r="F31" s="44"/>
      <c r="G31" s="39"/>
      <c r="H31" s="63"/>
    </row>
    <row r="32" spans="1:8" ht="18.75" x14ac:dyDescent="0.3">
      <c r="A32" s="68" t="s">
        <v>23</v>
      </c>
      <c r="B32" s="69"/>
      <c r="C32" s="69"/>
      <c r="D32" s="37"/>
      <c r="E32" s="53"/>
      <c r="F32" s="44"/>
      <c r="G32" s="39"/>
      <c r="H32" s="63"/>
    </row>
    <row r="33" spans="1:8" ht="18.75" x14ac:dyDescent="0.3">
      <c r="A33" s="68" t="s">
        <v>41</v>
      </c>
      <c r="B33" s="69"/>
      <c r="C33" s="69"/>
      <c r="D33" s="37"/>
      <c r="E33" s="53"/>
      <c r="F33" s="44"/>
      <c r="G33" s="39"/>
      <c r="H33" s="63"/>
    </row>
    <row r="34" spans="1:8" ht="18.75" x14ac:dyDescent="0.3">
      <c r="A34" s="105" t="str">
        <f>"ΥΠΟΛΟΓΙΣΜΟΣ ΕΚΠΤΩΣΕΩΝ (Β7 + Β8 + Β9 [περιορίζεται στο 1/5 του Β6] - Μέγιστο ποσό: €"&amp;G30/5&amp;")"</f>
        <v>ΥΠΟΛΟΓΙΣΜΟΣ ΕΚΠΤΩΣΕΩΝ (Β7 + Β8 + Β9 [περιορίζεται στο 1/5 του Β6] - Μέγιστο ποσό: €0)</v>
      </c>
      <c r="B34" s="106"/>
      <c r="C34" s="107"/>
      <c r="D34" s="40"/>
      <c r="E34" s="53"/>
      <c r="F34" s="45"/>
      <c r="G34" s="45">
        <f>IF(G31+G32+G33 &gt; G30/5, G30/5, G31+G32+G33)</f>
        <v>0</v>
      </c>
      <c r="H34" s="63"/>
    </row>
    <row r="35" spans="1:8" ht="18.75" x14ac:dyDescent="0.3">
      <c r="A35" s="70" t="s">
        <v>59</v>
      </c>
      <c r="B35" s="71"/>
      <c r="C35" s="72"/>
      <c r="D35" s="37"/>
      <c r="E35" s="53"/>
      <c r="F35" s="44"/>
      <c r="G35" s="39"/>
      <c r="H35" s="63"/>
    </row>
    <row r="36" spans="1:8" ht="18.75" x14ac:dyDescent="0.3">
      <c r="A36" s="70" t="s">
        <v>39</v>
      </c>
      <c r="B36" s="71"/>
      <c r="C36" s="71"/>
      <c r="D36" s="41"/>
      <c r="E36" s="53"/>
      <c r="F36" s="45"/>
      <c r="G36" s="45">
        <f>IF(D36&gt;2000, 2000, D36)</f>
        <v>0</v>
      </c>
      <c r="H36" s="63"/>
    </row>
    <row r="37" spans="1:8" ht="18.75" x14ac:dyDescent="0.3">
      <c r="A37" s="70" t="s">
        <v>42</v>
      </c>
      <c r="B37" s="71"/>
      <c r="C37" s="71"/>
      <c r="D37" s="41"/>
      <c r="E37" s="53"/>
      <c r="F37" s="45"/>
      <c r="G37" s="45">
        <f>IF(D37&gt;1000, 1000, D37)</f>
        <v>0</v>
      </c>
      <c r="H37" s="63"/>
    </row>
    <row r="38" spans="1:8" ht="19.5" thickBot="1" x14ac:dyDescent="0.35">
      <c r="A38" s="138" t="s">
        <v>24</v>
      </c>
      <c r="B38" s="139"/>
      <c r="C38" s="139"/>
      <c r="D38" s="42"/>
      <c r="E38" s="53"/>
      <c r="F38" s="46"/>
      <c r="G38" s="46">
        <f>IF(G30-G34-G35-G36-G37&gt;0,IF(D38&gt;(G30-G34-G35-G36-G37)/2,(G30-G34-G35-G36-G37)/2,D38),0)</f>
        <v>0</v>
      </c>
      <c r="H38" s="63"/>
    </row>
    <row r="39" spans="1:8" ht="21" customHeight="1" x14ac:dyDescent="0.3">
      <c r="A39" s="13" t="s">
        <v>25</v>
      </c>
      <c r="B39" s="143"/>
      <c r="C39" s="143"/>
      <c r="D39" s="143"/>
      <c r="E39" s="53"/>
      <c r="F39" s="47"/>
      <c r="G39" s="47"/>
      <c r="H39" s="63"/>
    </row>
    <row r="40" spans="1:8" ht="18.75" x14ac:dyDescent="0.3">
      <c r="A40" s="144" t="s">
        <v>43</v>
      </c>
      <c r="B40" s="145"/>
      <c r="C40" s="145"/>
      <c r="D40" s="145"/>
      <c r="E40" s="53"/>
      <c r="F40" s="40"/>
      <c r="G40" s="40"/>
      <c r="H40" s="63"/>
    </row>
    <row r="41" spans="1:8" ht="29.25" customHeight="1" thickBot="1" x14ac:dyDescent="0.35">
      <c r="A41" s="33" t="s">
        <v>44</v>
      </c>
      <c r="B41" s="34"/>
      <c r="C41" s="35" t="s">
        <v>45</v>
      </c>
      <c r="D41" s="31"/>
      <c r="E41" s="53"/>
      <c r="F41" s="40"/>
      <c r="G41" s="40"/>
      <c r="H41" s="63"/>
    </row>
    <row r="42" spans="1:8" ht="19.5" thickBot="1" x14ac:dyDescent="0.35">
      <c r="A42" s="55"/>
      <c r="B42" s="56"/>
      <c r="C42" s="56"/>
      <c r="D42" s="56"/>
      <c r="E42" s="54"/>
      <c r="F42" s="32"/>
      <c r="G42" s="32"/>
      <c r="H42" s="63"/>
    </row>
    <row r="43" spans="1:8" x14ac:dyDescent="0.25">
      <c r="A43" s="101" t="s">
        <v>26</v>
      </c>
      <c r="B43" s="102"/>
      <c r="C43" s="102"/>
      <c r="D43" s="102"/>
      <c r="E43" s="146">
        <f>G25+G26+G27+G28+G29+G34+G35+G36+G37+G38</f>
        <v>0</v>
      </c>
      <c r="F43" s="147"/>
      <c r="G43" s="147"/>
      <c r="H43" s="63"/>
    </row>
    <row r="44" spans="1:8" ht="15.75" thickBot="1" x14ac:dyDescent="0.3">
      <c r="A44" s="101" t="s">
        <v>27</v>
      </c>
      <c r="B44" s="102"/>
      <c r="C44" s="102"/>
      <c r="D44" s="102"/>
      <c r="E44" s="148">
        <f>IF(G19&gt;0,G19-E43,0)</f>
        <v>0</v>
      </c>
      <c r="F44" s="149"/>
      <c r="G44" s="149"/>
      <c r="H44" s="63"/>
    </row>
    <row r="45" spans="1:8" x14ac:dyDescent="0.25">
      <c r="A45" s="15" t="s">
        <v>14</v>
      </c>
      <c r="B45" s="16" t="s">
        <v>15</v>
      </c>
      <c r="C45" s="17" t="s">
        <v>16</v>
      </c>
      <c r="D45" s="18" t="s">
        <v>17</v>
      </c>
      <c r="E45" s="8"/>
      <c r="F45" s="8"/>
      <c r="G45" s="47"/>
      <c r="H45" s="63"/>
    </row>
    <row r="46" spans="1:8" x14ac:dyDescent="0.25">
      <c r="A46" s="11" t="s">
        <v>60</v>
      </c>
      <c r="B46" s="14">
        <f>IF(E44&gt;22000, 22000, E44-0)</f>
        <v>0</v>
      </c>
      <c r="C46" s="22" t="s">
        <v>65</v>
      </c>
      <c r="D46" s="19" t="s">
        <v>18</v>
      </c>
      <c r="E46" s="9"/>
      <c r="F46" s="9"/>
      <c r="G46" s="61"/>
      <c r="H46" s="64"/>
    </row>
    <row r="47" spans="1:8" x14ac:dyDescent="0.25">
      <c r="A47" s="11" t="s">
        <v>10</v>
      </c>
      <c r="B47" s="14">
        <f>IF(E44-B46&gt;32000,10000,IF(E44-B46&lt;&gt;0,MIN(E44-22000,10000),0))</f>
        <v>0</v>
      </c>
      <c r="C47" s="22" t="s">
        <v>61</v>
      </c>
      <c r="D47" s="20">
        <f>B47*20%</f>
        <v>0</v>
      </c>
      <c r="E47" s="10"/>
      <c r="F47" s="10"/>
      <c r="G47" s="40"/>
      <c r="H47" s="63"/>
    </row>
    <row r="48" spans="1:8" x14ac:dyDescent="0.25">
      <c r="A48" s="11" t="s">
        <v>11</v>
      </c>
      <c r="B48" s="6">
        <f>IF(E44&gt;42000, 10000, IF(E44-B46-B47&lt;&gt;0,MIN(E44-32000,10000),0))</f>
        <v>0</v>
      </c>
      <c r="C48" s="22" t="s">
        <v>62</v>
      </c>
      <c r="D48" s="20">
        <f>B48*25%</f>
        <v>0</v>
      </c>
      <c r="E48" s="10"/>
      <c r="F48" s="10"/>
      <c r="G48" s="40"/>
      <c r="H48" s="63"/>
    </row>
    <row r="49" spans="1:8" x14ac:dyDescent="0.25">
      <c r="A49" s="11" t="s">
        <v>12</v>
      </c>
      <c r="B49" s="6">
        <f>IF(E44&gt;72000, 30000, IF(E44-B46-B47-B48&lt;&gt;0,MIN(E44-42000,30000),0))</f>
        <v>0</v>
      </c>
      <c r="C49" s="22" t="s">
        <v>63</v>
      </c>
      <c r="D49" s="20">
        <f>B49*30%</f>
        <v>0</v>
      </c>
      <c r="E49" s="10"/>
      <c r="F49" s="10"/>
      <c r="G49" s="40"/>
      <c r="H49" s="63"/>
    </row>
    <row r="50" spans="1:8" ht="15.75" thickBot="1" x14ac:dyDescent="0.3">
      <c r="A50" s="12" t="s">
        <v>13</v>
      </c>
      <c r="B50" s="7">
        <f>IF(E44&gt;72000, E44-72000,0)</f>
        <v>0</v>
      </c>
      <c r="C50" s="23" t="s">
        <v>64</v>
      </c>
      <c r="D50" s="21">
        <f>B50*35%</f>
        <v>0</v>
      </c>
      <c r="E50" s="5"/>
      <c r="F50" s="5"/>
      <c r="G50" s="32"/>
      <c r="H50" s="63"/>
    </row>
    <row r="51" spans="1:8" ht="27" customHeight="1" x14ac:dyDescent="0.25">
      <c r="A51" s="140" t="s">
        <v>28</v>
      </c>
      <c r="B51" s="141"/>
      <c r="C51" s="141"/>
      <c r="D51" s="141"/>
      <c r="E51" s="97">
        <f>D47+D48+D49+D50</f>
        <v>0</v>
      </c>
      <c r="F51" s="98"/>
      <c r="G51" s="98"/>
      <c r="H51" s="63"/>
    </row>
    <row r="52" spans="1:8" ht="35.25" customHeight="1" x14ac:dyDescent="0.25">
      <c r="A52" s="119" t="s">
        <v>66</v>
      </c>
      <c r="B52" s="142"/>
      <c r="C52" s="142"/>
      <c r="D52" s="142"/>
      <c r="E52" s="99">
        <f>IF(OR(E51&gt;0,G20+G21&gt;22000,G22+G23&gt;0),((IF(E51&gt;0,E51*(G11+G12+IF(D14="X",G13,0))/G17,0))+IF(G20+G21&gt;22000,((G20+G21-22000)*20%),0)+IF(AND(D22="X",G22+G23&gt;0),MAX((G23+G22)*8%,10000),0)),0)</f>
        <v>0</v>
      </c>
      <c r="F52" s="100"/>
      <c r="G52" s="100"/>
      <c r="H52" s="64"/>
    </row>
    <row r="53" spans="1:8" x14ac:dyDescent="0.25">
      <c r="A53" s="119" t="s">
        <v>38</v>
      </c>
      <c r="B53" s="120"/>
      <c r="C53" s="120"/>
      <c r="D53" s="120"/>
      <c r="E53" s="95">
        <v>13</v>
      </c>
      <c r="F53" s="96"/>
      <c r="G53" s="96"/>
      <c r="H53" s="64"/>
    </row>
    <row r="54" spans="1:8" x14ac:dyDescent="0.25">
      <c r="A54" s="70" t="s">
        <v>67</v>
      </c>
      <c r="B54" s="71"/>
      <c r="C54" s="71"/>
      <c r="D54" s="71"/>
      <c r="E54" s="99">
        <f>ROUND(E52/E53,2)</f>
        <v>0</v>
      </c>
      <c r="F54" s="100"/>
      <c r="G54" s="100"/>
      <c r="H54" s="64"/>
    </row>
    <row r="55" spans="1:8" ht="42.75" customHeight="1" thickBot="1" x14ac:dyDescent="0.3">
      <c r="A55" s="136" t="s">
        <v>68</v>
      </c>
      <c r="B55" s="137"/>
      <c r="C55" s="137"/>
      <c r="D55" s="137"/>
      <c r="E55" s="93"/>
      <c r="F55" s="94"/>
      <c r="G55" s="94"/>
      <c r="H55" s="65"/>
    </row>
    <row r="56" spans="1:8" ht="34.5" hidden="1" customHeight="1" x14ac:dyDescent="0.25">
      <c r="G56" s="2"/>
    </row>
  </sheetData>
  <sheetProtection algorithmName="SHA-512" hashValue="uJAhqM2CaXdUZ1T9KKH7Q4tJMcM6p246h89nq5kOuVEmBw9K18I/VJ83R85Pj+ZufjGFX1gUiB4uYIEi6LiaiQ==" saltValue="2t7nhwV1Uwh9fGGbfeTLog==" spinCount="100000" sheet="1" objects="1" scenarios="1"/>
  <mergeCells count="60">
    <mergeCell ref="H9:H10"/>
    <mergeCell ref="A18:C18"/>
    <mergeCell ref="A24:D24"/>
    <mergeCell ref="A55:D55"/>
    <mergeCell ref="A37:C37"/>
    <mergeCell ref="A38:C38"/>
    <mergeCell ref="A51:D51"/>
    <mergeCell ref="A52:D52"/>
    <mergeCell ref="A54:D54"/>
    <mergeCell ref="A44:D44"/>
    <mergeCell ref="B39:D39"/>
    <mergeCell ref="A40:D40"/>
    <mergeCell ref="E43:G43"/>
    <mergeCell ref="E44:G44"/>
    <mergeCell ref="A30:C30"/>
    <mergeCell ref="A27:C27"/>
    <mergeCell ref="A1:G1"/>
    <mergeCell ref="A22:C23"/>
    <mergeCell ref="D22:D23"/>
    <mergeCell ref="A53:D53"/>
    <mergeCell ref="A9:D9"/>
    <mergeCell ref="A2:G2"/>
    <mergeCell ref="A21:C21"/>
    <mergeCell ref="B4:C4"/>
    <mergeCell ref="B5:C5"/>
    <mergeCell ref="B6:C6"/>
    <mergeCell ref="B7:C7"/>
    <mergeCell ref="A17:C17"/>
    <mergeCell ref="A19:C19"/>
    <mergeCell ref="A20:C20"/>
    <mergeCell ref="A11:D11"/>
    <mergeCell ref="A35:C35"/>
    <mergeCell ref="A3:G3"/>
    <mergeCell ref="F4:G4"/>
    <mergeCell ref="F7:G7"/>
    <mergeCell ref="E55:G55"/>
    <mergeCell ref="E53:G53"/>
    <mergeCell ref="E51:G51"/>
    <mergeCell ref="E52:G52"/>
    <mergeCell ref="E54:G54"/>
    <mergeCell ref="A43:D43"/>
    <mergeCell ref="A36:C36"/>
    <mergeCell ref="A29:C29"/>
    <mergeCell ref="A31:C31"/>
    <mergeCell ref="A33:C33"/>
    <mergeCell ref="A32:C32"/>
    <mergeCell ref="A34:C34"/>
    <mergeCell ref="A26:C26"/>
    <mergeCell ref="D5:G5"/>
    <mergeCell ref="D6:G6"/>
    <mergeCell ref="D4:E4"/>
    <mergeCell ref="D7:E7"/>
    <mergeCell ref="A12:D12"/>
    <mergeCell ref="F9:G10"/>
    <mergeCell ref="A10:C10"/>
    <mergeCell ref="A28:C28"/>
    <mergeCell ref="A15:C15"/>
    <mergeCell ref="A13:C13"/>
    <mergeCell ref="A16:C16"/>
    <mergeCell ref="A25:C25"/>
  </mergeCells>
  <phoneticPr fontId="4" type="noConversion"/>
  <conditionalFormatting sqref="G22:G23">
    <cfRule type="expression" dxfId="0" priority="1">
      <formula>AND($D$22="",OR($G$22&lt;&gt;0,$G$23&lt;&gt;0))</formula>
    </cfRule>
  </conditionalFormatting>
  <dataValidations count="11">
    <dataValidation type="whole" operator="lessThanOrEqual" allowBlank="1" showInputMessage="1" showErrorMessage="1" errorTitle="Ασφάλεια κατοικίας" error="Η αφαίρεση για ασφάλεια κατοικίας έναντι φυσικών καταστροφών δεν μπορεί να ξεπερνά τα €500" sqref="G27" xr:uid="{285C1DD1-0F91-48EB-978C-95B12BBF6696}">
      <formula1>500</formula1>
    </dataValidation>
    <dataValidation operator="lessThanOrEqual" allowBlank="1" showInputMessage="1" showErrorMessage="1" sqref="G38 D36:D37" xr:uid="{349B9687-7594-436E-9409-184ACF00955D}"/>
    <dataValidation type="whole" operator="lessThanOrEqual" allowBlank="1" showInputMessage="1" showErrorMessage="1" errorTitle="Έκπτωση ενοικίου ή τόκων" error="Η έκπτωση ενοικίου κύριας κατοικίας ή τόκων εξυπηρετούμενου δανείου κύριας κατοικίας δεν μπορεί να ξεπερνά τις €2000" sqref="G36" xr:uid="{E09655B6-B445-4BAE-A6AA-9E7CB239B4BD}">
      <formula1>2000</formula1>
    </dataValidation>
    <dataValidation type="list" allowBlank="1" showInputMessage="1" showErrorMessage="1" errorTitle="Έκπτωση για εξαρτώμενα τέκνα" error="Πρέπει να είναι μια τιμή από τη λίστα" sqref="D35 G35" xr:uid="{667D95B2-21AF-41C5-BAB3-95323F714E4F}">
      <formula1>"1000, 2000, 2250, 3750, 4500, 5250, 6750, 7500, 8250, 9750, 10500, 11250, 12750, 13500, 14250, 16500, 19500, 22500, 25500, 28500"</formula1>
    </dataValidation>
    <dataValidation type="whole" operator="lessThanOrEqual" allowBlank="1" showInputMessage="1" showErrorMessage="1" errorTitle="Έκπτωση δαπάνης" error="Η έκπτωση δαπάνης ενεργειακής αναβάθμισης κύριας κατοικίας ή αγοράς ηλεκτρικού οχήματος δεν μπορεί να ξεπερνά τα €1000" sqref="G37" xr:uid="{878E162C-CD04-40FF-860F-0E4F44C16EA4}">
      <formula1>1000</formula1>
    </dataValidation>
    <dataValidation showInputMessage="1" showErrorMessage="1" errorTitle="Σύνταξη χηρείας" error="Δεν μπορεί να υπάρχει τιμή στη Σύνταξη Χηρείας από το ΤΚΑ με ειδικούς συντελεστές, εάν δεν έχει σημειωθεί 'Χ' στο πεδίο επιλογής χωριστής φορολόγησης" sqref="D21" xr:uid="{758A0833-B92F-4B3A-B28A-1164DE8DD114}"/>
    <dataValidation type="custom" operator="greaterThan" allowBlank="1" showInputMessage="1" showErrorMessage="1" sqref="G23" xr:uid="{7A7127DF-F048-4446-B556-C3C075F0D024}">
      <formula1>IF(D22="X",G22&gt;=0,0)</formula1>
    </dataValidation>
    <dataValidation type="list" allowBlank="1" showInputMessage="1" showErrorMessage="1" sqref="D20 D22:D23" xr:uid="{4DB9FCB7-D222-450A-8E87-8C9B7FFE404B}">
      <formula1>"',X"</formula1>
    </dataValidation>
    <dataValidation type="whole" operator="lessThanOrEqual" allowBlank="1" showInputMessage="1" showErrorMessage="1" errorTitle="Αριθμός μισθολογίων" error="Ο αριθμός μισθολογίων του έτους δεν μπορεί να ξεπερνά τις 54 εβδομάδες" sqref="E53:G53" xr:uid="{1C78FDDC-B26C-4B23-98A8-9B6786A691B0}">
      <formula1>54</formula1>
    </dataValidation>
    <dataValidation type="list" showInputMessage="1" showErrorMessage="1" sqref="D14" xr:uid="{A68FEA34-9C6E-4A9E-A25C-3CCA8CA96DA6}">
      <formula1>"',X,"</formula1>
    </dataValidation>
    <dataValidation type="custom" operator="equal" allowBlank="1" showInputMessage="1" showErrorMessage="1" sqref="G22" xr:uid="{A9E8EFCE-AF85-4E95-86A8-A7C397F22DDA}">
      <formula1>IF(D22="X",G22&gt;=0,0)</formula1>
    </dataValidation>
  </dataValidations>
  <pageMargins left="0.19685039370078741" right="0" top="0.19685039370078741" bottom="0" header="0" footer="0.31496062992125984"/>
  <pageSetup paperSize="9" scale="67"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FF5BD-11D1-4558-8288-87AC984E23DB}">
  <sheetPr>
    <pageSetUpPr fitToPage="1"/>
  </sheetPr>
  <dimension ref="A1:XFC25"/>
  <sheetViews>
    <sheetView workbookViewId="0">
      <selection activeCell="B5" sqref="B5"/>
    </sheetView>
  </sheetViews>
  <sheetFormatPr defaultColWidth="0" defaultRowHeight="15" zeroHeight="1" x14ac:dyDescent="0.25"/>
  <cols>
    <col min="1" max="1" width="4.7109375" style="30" customWidth="1"/>
    <col min="2" max="2" width="145.7109375" style="30" customWidth="1"/>
    <col min="3" max="16383" width="9.140625" hidden="1"/>
    <col min="16384" max="16384" width="0.28515625" customWidth="1"/>
  </cols>
  <sheetData>
    <row r="1" spans="1:2" ht="25.5" customHeight="1" thickBot="1" x14ac:dyDescent="0.35">
      <c r="A1" s="154" t="s">
        <v>31</v>
      </c>
      <c r="B1" s="155"/>
    </row>
    <row r="2" spans="1:2" ht="16.5" thickBot="1" x14ac:dyDescent="0.3">
      <c r="A2" s="150" t="s">
        <v>32</v>
      </c>
      <c r="B2" s="151"/>
    </row>
    <row r="3" spans="1:2" ht="30" x14ac:dyDescent="0.25">
      <c r="A3" s="24">
        <v>1</v>
      </c>
      <c r="B3" s="25" t="s">
        <v>69</v>
      </c>
    </row>
    <row r="4" spans="1:2" ht="33" customHeight="1" x14ac:dyDescent="0.25">
      <c r="A4" s="26">
        <v>2</v>
      </c>
      <c r="B4" s="27" t="s">
        <v>70</v>
      </c>
    </row>
    <row r="5" spans="1:2" ht="198" customHeight="1" x14ac:dyDescent="0.25">
      <c r="A5" s="26">
        <v>3</v>
      </c>
      <c r="B5" s="27" t="s">
        <v>84</v>
      </c>
    </row>
    <row r="6" spans="1:2" ht="92.25" customHeight="1" x14ac:dyDescent="0.25">
      <c r="A6" s="26">
        <v>4</v>
      </c>
      <c r="B6" s="27" t="s">
        <v>89</v>
      </c>
    </row>
    <row r="7" spans="1:2" ht="48" customHeight="1" x14ac:dyDescent="0.25">
      <c r="A7" s="26">
        <v>5</v>
      </c>
      <c r="B7" s="27" t="s">
        <v>71</v>
      </c>
    </row>
    <row r="8" spans="1:2" ht="60" x14ac:dyDescent="0.25">
      <c r="A8" s="26">
        <v>6</v>
      </c>
      <c r="B8" s="27" t="s">
        <v>72</v>
      </c>
    </row>
    <row r="9" spans="1:2" ht="61.5" customHeight="1" x14ac:dyDescent="0.25">
      <c r="A9" s="26">
        <v>7</v>
      </c>
      <c r="B9" s="27" t="s">
        <v>73</v>
      </c>
    </row>
    <row r="10" spans="1:2" ht="45" x14ac:dyDescent="0.25">
      <c r="A10" s="26">
        <v>8</v>
      </c>
      <c r="B10" s="27" t="s">
        <v>74</v>
      </c>
    </row>
    <row r="11" spans="1:2" ht="45" x14ac:dyDescent="0.25">
      <c r="A11" s="26">
        <v>9</v>
      </c>
      <c r="B11" s="27" t="s">
        <v>75</v>
      </c>
    </row>
    <row r="12" spans="1:2" ht="59.25" customHeight="1" x14ac:dyDescent="0.25">
      <c r="A12" s="26">
        <v>10</v>
      </c>
      <c r="B12" s="27" t="s">
        <v>76</v>
      </c>
    </row>
    <row r="13" spans="1:2" ht="31.5" customHeight="1" x14ac:dyDescent="0.25">
      <c r="A13" s="26">
        <v>11</v>
      </c>
      <c r="B13" s="27" t="s">
        <v>77</v>
      </c>
    </row>
    <row r="14" spans="1:2" ht="60" x14ac:dyDescent="0.25">
      <c r="A14" s="26">
        <v>12</v>
      </c>
      <c r="B14" s="27" t="s">
        <v>78</v>
      </c>
    </row>
    <row r="15" spans="1:2" ht="108" customHeight="1" x14ac:dyDescent="0.25">
      <c r="A15" s="26">
        <v>13</v>
      </c>
      <c r="B15" s="27" t="s">
        <v>79</v>
      </c>
    </row>
    <row r="16" spans="1:2" ht="34.5" customHeight="1" thickBot="1" x14ac:dyDescent="0.3">
      <c r="A16" s="28">
        <v>14</v>
      </c>
      <c r="B16" s="29" t="s">
        <v>80</v>
      </c>
    </row>
    <row r="17" spans="1:2" ht="16.5" thickBot="1" x14ac:dyDescent="0.3">
      <c r="A17" s="152" t="s">
        <v>33</v>
      </c>
      <c r="B17" s="153"/>
    </row>
    <row r="18" spans="1:2" ht="48" customHeight="1" x14ac:dyDescent="0.25">
      <c r="A18" s="24">
        <v>15</v>
      </c>
      <c r="B18" s="25" t="s">
        <v>81</v>
      </c>
    </row>
    <row r="19" spans="1:2" ht="120.75" customHeight="1" x14ac:dyDescent="0.25">
      <c r="A19" s="26">
        <v>16</v>
      </c>
      <c r="B19" s="27" t="s">
        <v>82</v>
      </c>
    </row>
    <row r="20" spans="1:2" ht="137.25" customHeight="1" x14ac:dyDescent="0.25">
      <c r="A20" s="26">
        <v>17</v>
      </c>
      <c r="B20" s="27" t="s">
        <v>83</v>
      </c>
    </row>
    <row r="21" spans="1:2" ht="33.75" customHeight="1" x14ac:dyDescent="0.25">
      <c r="A21" s="26">
        <v>18</v>
      </c>
      <c r="B21" s="27" t="s">
        <v>85</v>
      </c>
    </row>
    <row r="22" spans="1:2" ht="44.25" customHeight="1" x14ac:dyDescent="0.25">
      <c r="A22" s="26">
        <v>19</v>
      </c>
      <c r="B22" s="27" t="s">
        <v>86</v>
      </c>
    </row>
    <row r="23" spans="1:2" ht="34.5" customHeight="1" x14ac:dyDescent="0.25">
      <c r="A23" s="26">
        <v>20</v>
      </c>
      <c r="B23" s="27" t="s">
        <v>34</v>
      </c>
    </row>
    <row r="24" spans="1:2" ht="60.75" customHeight="1" x14ac:dyDescent="0.25">
      <c r="A24" s="26">
        <v>21</v>
      </c>
      <c r="B24" s="27" t="s">
        <v>87</v>
      </c>
    </row>
    <row r="25" spans="1:2" ht="30.75" thickBot="1" x14ac:dyDescent="0.3">
      <c r="A25" s="28">
        <v>22</v>
      </c>
      <c r="B25" s="29" t="s">
        <v>88</v>
      </c>
    </row>
  </sheetData>
  <sheetProtection algorithmName="SHA-512" hashValue="3piHyAnnyQFJcJ3jHiwrD/XNApyddkuaMOibmyBtsbVoGF1hn0KcCIOqVkCs69UQkLU/IMgAjpooiggErNpJng==" saltValue="oUViX20DOyozd9UQmKHXtw==" spinCount="100000" sheet="1" objects="1" scenarios="1"/>
  <mergeCells count="3">
    <mergeCell ref="A2:B2"/>
    <mergeCell ref="A17:B17"/>
    <mergeCell ref="A1:B1"/>
  </mergeCells>
  <pageMargins left="0.70866141732283472" right="0.70866141732283472" top="0.74803149606299213" bottom="0.74803149606299213" header="0.31496062992125984" footer="0.31496062992125984"/>
  <pageSetup paperSize="9" scale="51"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TD59_2026</vt:lpstr>
      <vt:lpstr>ΟΔΗΓΙΕΣ ΚΑΙ ΣΗΜΕΙΩΣΕΙΣ</vt:lpstr>
      <vt:lpstr>'ΟΔΗΓΙΕΣ ΚΑΙ ΣΗΜΕΙΩΣΕΙΣ'!Print_Area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Evgenia Vasiliou</cp:lastModifiedBy>
  <cp:lastPrinted>2026-01-16T10:41:36Z</cp:lastPrinted>
  <dcterms:created xsi:type="dcterms:W3CDTF">2026-01-06T21:21:31Z</dcterms:created>
  <dcterms:modified xsi:type="dcterms:W3CDTF">2026-01-20T14:08:21Z</dcterms:modified>
</cp:coreProperties>
</file>